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6_Projekt_Qualifizierungsoffensive_2024\2_Projektcontrolling\3_Infomaterialien\"/>
    </mc:Choice>
  </mc:AlternateContent>
  <xr:revisionPtr revIDLastSave="0" documentId="13_ncr:1_{515A0B00-70FA-4B5E-A697-E90A44F1C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enerfassung" sheetId="1" r:id="rId1"/>
    <sheet name="Mitarbeiter 1" sheetId="2" r:id="rId2"/>
    <sheet name="Mitarbeiter 2" sheetId="3" r:id="rId3"/>
    <sheet name="Mitarbeiter 3" sheetId="4" r:id="rId4"/>
    <sheet name="Mitarbeiter 4" sheetId="5" r:id="rId5"/>
  </sheets>
  <externalReferences>
    <externalReference r:id="rId6"/>
    <externalReference r:id="rId7"/>
  </externalReferences>
  <definedNames>
    <definedName name="DATA1">#REF!</definedName>
    <definedName name="DATA1_1">#REF!</definedName>
    <definedName name="DATA1_2">'[1]KS Hausach'!#REF!</definedName>
    <definedName name="DATA1_3">'[2]Kehl 9,68%'!#REF!</definedName>
    <definedName name="DATA1_4">'[2] OG 23,4%'!#REF!</definedName>
    <definedName name="DATA1_5">#REF!</definedName>
    <definedName name="DATA2">#REF!</definedName>
    <definedName name="DATA2_1">#REF!</definedName>
    <definedName name="DATA2_2">'[1]KS Hausach'!#REF!</definedName>
    <definedName name="DATA2_3">'[2]Kehl 9,68%'!#REF!</definedName>
    <definedName name="DATA2_4">'[2] OG 23,4%'!#REF!</definedName>
    <definedName name="DATA2_5">#REF!</definedName>
    <definedName name="DATA3">#REF!</definedName>
    <definedName name="DATA3_1">#REF!</definedName>
    <definedName name="DATA3_2">'[1]KS Achern'!#REF!</definedName>
    <definedName name="DATA3_3">'[1]DS Achern 25,4%'!#REF!</definedName>
    <definedName name="DATA3_4">'[1]KS Hausach'!#REF!</definedName>
    <definedName name="DATA3_5">'[1]KS Hausach'!#REF!</definedName>
    <definedName name="DATA4">#REF!</definedName>
    <definedName name="DATA4_1">#REF!</definedName>
    <definedName name="DATA4_2">'[1]KS Achern'!#REF!</definedName>
    <definedName name="DATA4_3">'[1]DS Achern 25,4%'!#REF!</definedName>
    <definedName name="DATA4_4">'[1]KS Hausach'!#REF!</definedName>
    <definedName name="DATA4_5">'[1]KS Hausach'!#REF!</definedName>
    <definedName name="DATA5">#REF!</definedName>
    <definedName name="DATA5_1">#REF!</definedName>
    <definedName name="DATA5_2">'[1]KS Hausach'!#REF!</definedName>
    <definedName name="DATA5_3">'[2]Kehl 9,68%'!#REF!</definedName>
    <definedName name="DATA5_4">'[2] OG 23,4%'!#REF!</definedName>
    <definedName name="DATA5_5">#REF!</definedName>
    <definedName name="DATA6">#REF!</definedName>
    <definedName name="DATA6_1">#REF!</definedName>
    <definedName name="DATA6_2">'[1]KS Achern'!#REF!</definedName>
    <definedName name="DATA6_3">'[1]DS Achern 25,4%'!#REF!</definedName>
    <definedName name="DATA6_4">'[1]KS Hausach'!#REF!</definedName>
    <definedName name="DATA6_5">'[1]KS Hausach'!#REF!</definedName>
    <definedName name="DATA7">#REF!</definedName>
    <definedName name="DATA7_1">#REF!</definedName>
    <definedName name="DATA7_2">'[1]KS Hausach'!#REF!</definedName>
    <definedName name="DATA7_3">'[2]Kehl 9,68%'!#REF!</definedName>
    <definedName name="DATA7_4">'[2] OG 23,4%'!#REF!</definedName>
    <definedName name="DATA7_5">#REF!</definedName>
    <definedName name="DATA8">#REF!</definedName>
    <definedName name="DATA8_1">#REF!</definedName>
    <definedName name="DATA8_2">'[1]KS Hausach'!#REF!</definedName>
    <definedName name="DATA8_3">'[2]Kehl 9,68%'!#REF!</definedName>
    <definedName name="DATA8_4">'[2] OG 23,4%'!#REF!</definedName>
    <definedName name="DATA8_5">#REF!</definedName>
    <definedName name="DATA9">#REF!</definedName>
    <definedName name="DATA9_1">#REF!</definedName>
    <definedName name="DATA9_2">'[1]KS Hausach'!#REF!</definedName>
    <definedName name="DATA9_3">'[2]Kehl 9,68%'!#REF!</definedName>
    <definedName name="DATA9_4">'[2] OG 23,4%'!#REF!</definedName>
    <definedName name="DATA9_5">#REF!</definedName>
    <definedName name="TEST0">#REF!</definedName>
    <definedName name="TEST0_1">#REF!</definedName>
    <definedName name="TEST0_2">'[1]KS Hausach'!#REF!</definedName>
    <definedName name="TEST0_3">'[2]Kehl 9,68%'!#REF!</definedName>
    <definedName name="TEST0_4">'[2] OG 23,4%'!#REF!</definedName>
    <definedName name="TEST0_5">#REF!</definedName>
    <definedName name="TESTHKEY">#REF!</definedName>
    <definedName name="TESTHKEY_1">#REF!</definedName>
    <definedName name="TESTHKEY_2">'[1]KS Hausach'!#REF!</definedName>
    <definedName name="TESTHKEY_3">'[2]Kehl 9,68%'!#REF!</definedName>
    <definedName name="TESTHKEY_4">'[2] OG 23,4%'!#REF!</definedName>
    <definedName name="TESTHKEY_5">#REF!</definedName>
    <definedName name="TESTKEYS">#REF!</definedName>
    <definedName name="TESTKEYS_1">#REF!</definedName>
    <definedName name="TESTKEYS_2">'[1]KS Hausach'!#REF!</definedName>
    <definedName name="TESTKEYS_3">'[2]Kehl 9,68%'!#REF!</definedName>
    <definedName name="TESTKEYS_4">'[2] OG 23,4%'!#REF!</definedName>
    <definedName name="TESTKEYS_5">#REF!</definedName>
    <definedName name="TESTVKEY">#REF!</definedName>
    <definedName name="TESTVKEY_1">#REF!</definedName>
    <definedName name="TESTVKEY_2">'[1]KS Hausach'!#REF!</definedName>
    <definedName name="TESTVKEY_3">'[2]Kehl 9,68%'!#REF!</definedName>
    <definedName name="TESTVKEY_4">'[2] OG 23,4%'!#REF!</definedName>
    <definedName name="TESTVKEY_5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H22" i="1"/>
  <c r="E22" i="1"/>
  <c r="B22" i="1"/>
  <c r="E23" i="5"/>
  <c r="H4" i="5" l="1"/>
  <c r="H5" i="5" s="1"/>
  <c r="E21" i="5"/>
  <c r="E13" i="5"/>
  <c r="H11" i="5" s="1"/>
  <c r="E9" i="5"/>
  <c r="E8" i="5"/>
  <c r="B13" i="5"/>
  <c r="E11" i="5" s="1"/>
  <c r="B7" i="5"/>
  <c r="B6" i="5"/>
  <c r="B5" i="5"/>
  <c r="H4" i="4"/>
  <c r="H5" i="4" s="1"/>
  <c r="E21" i="4"/>
  <c r="E13" i="4"/>
  <c r="H11" i="4" s="1"/>
  <c r="E9" i="4"/>
  <c r="E8" i="4"/>
  <c r="B13" i="4"/>
  <c r="E11" i="4" s="1"/>
  <c r="B7" i="4"/>
  <c r="B6" i="4"/>
  <c r="B5" i="4"/>
  <c r="H4" i="3"/>
  <c r="H5" i="3" s="1"/>
  <c r="E21" i="3"/>
  <c r="E13" i="3"/>
  <c r="H11" i="3" s="1"/>
  <c r="E9" i="3"/>
  <c r="E8" i="3"/>
  <c r="E4" i="3"/>
  <c r="B13" i="3"/>
  <c r="B11" i="3" s="1"/>
  <c r="B7" i="3"/>
  <c r="B6" i="3"/>
  <c r="B5" i="3"/>
  <c r="E5" i="5"/>
  <c r="E4" i="5"/>
  <c r="E6" i="5" s="1"/>
  <c r="E12" i="5" s="1"/>
  <c r="E5" i="4"/>
  <c r="E4" i="4"/>
  <c r="E5" i="3"/>
  <c r="E21" i="2"/>
  <c r="E13" i="2"/>
  <c r="H11" i="2" s="1"/>
  <c r="B13" i="2"/>
  <c r="E11" i="2" s="1"/>
  <c r="E9" i="2"/>
  <c r="E8" i="2"/>
  <c r="B7" i="2"/>
  <c r="B6" i="2"/>
  <c r="E5" i="2"/>
  <c r="B5" i="2"/>
  <c r="H4" i="2"/>
  <c r="H5" i="2" s="1"/>
  <c r="E4" i="2"/>
  <c r="B8" i="2" l="1"/>
  <c r="B9" i="2" s="1"/>
  <c r="E6" i="4"/>
  <c r="E6" i="3"/>
  <c r="E6" i="2"/>
  <c r="B11" i="5"/>
  <c r="E7" i="5"/>
  <c r="E15" i="5" s="1"/>
  <c r="E17" i="5" s="1"/>
  <c r="B8" i="4"/>
  <c r="B9" i="4" s="1"/>
  <c r="E11" i="3"/>
  <c r="B8" i="3"/>
  <c r="B9" i="3" s="1"/>
  <c r="B15" i="3" s="1"/>
  <c r="E19" i="1" s="1"/>
  <c r="B11" i="2"/>
  <c r="B11" i="4"/>
  <c r="B8" i="5"/>
  <c r="B9" i="5" s="1"/>
  <c r="E22" i="5" l="1"/>
  <c r="K21" i="1" s="1"/>
  <c r="E7" i="2"/>
  <c r="E12" i="2"/>
  <c r="E7" i="3"/>
  <c r="E12" i="3"/>
  <c r="E15" i="3" s="1"/>
  <c r="E7" i="4"/>
  <c r="E12" i="4"/>
  <c r="E20" i="5"/>
  <c r="H12" i="5" s="1"/>
  <c r="K20" i="1" s="1"/>
  <c r="B15" i="5"/>
  <c r="K19" i="1" s="1"/>
  <c r="B15" i="2"/>
  <c r="B19" i="1" s="1"/>
  <c r="E18" i="5"/>
  <c r="E19" i="5"/>
  <c r="B15" i="4"/>
  <c r="H19" i="1" s="1"/>
  <c r="E18" i="3" l="1"/>
  <c r="E22" i="3"/>
  <c r="E21" i="1" s="1"/>
  <c r="E15" i="4"/>
  <c r="E22" i="4" s="1"/>
  <c r="H21" i="1" s="1"/>
  <c r="E15" i="2"/>
  <c r="E22" i="2" s="1"/>
  <c r="B21" i="1" s="1"/>
  <c r="E19" i="3"/>
  <c r="E17" i="3"/>
  <c r="E17" i="4" l="1"/>
  <c r="E20" i="4" s="1"/>
  <c r="E23" i="4" s="1"/>
  <c r="E18" i="2"/>
  <c r="E17" i="2"/>
  <c r="E20" i="2" s="1"/>
  <c r="E23" i="2" s="1"/>
  <c r="E19" i="2"/>
  <c r="E19" i="4"/>
  <c r="E18" i="4"/>
  <c r="E20" i="3"/>
  <c r="E23" i="3" s="1"/>
  <c r="H12" i="4" l="1"/>
  <c r="H20" i="1" s="1"/>
  <c r="H12" i="2"/>
  <c r="B20" i="1" s="1"/>
  <c r="H12" i="3"/>
  <c r="E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Cläre Esche</author>
  </authors>
  <commentList>
    <comment ref="B9" authorId="0" shapeId="0" xr:uid="{332A2EA9-57C0-467B-83EE-3F8E99457037}">
      <text>
        <r>
          <rPr>
            <b/>
            <sz val="9"/>
            <color indexed="81"/>
            <rFont val="Segoe UI"/>
            <charset val="1"/>
          </rPr>
          <t>Bruttogehalt Mitarbeiter*in 1 lt. Tarif-/Arbeitsvertrag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0" authorId="0" shapeId="0" xr:uid="{042145B7-D46D-4B4C-9235-7D46498BD0F0}">
      <text>
        <r>
          <rPr>
            <b/>
            <sz val="9"/>
            <color indexed="81"/>
            <rFont val="Segoe UI"/>
            <charset val="1"/>
          </rPr>
          <t>z.B. 13. Monatsgehalt, etc.</t>
        </r>
      </text>
    </comment>
    <comment ref="B11" authorId="0" shapeId="0" xr:uid="{78D0297C-8135-4820-980D-B8611C1488AE}">
      <text>
        <r>
          <rPr>
            <b/>
            <sz val="9"/>
            <color indexed="81"/>
            <rFont val="Segoe UI"/>
            <charset val="1"/>
          </rPr>
          <t>z.B. Jobticket</t>
        </r>
      </text>
    </comment>
    <comment ref="B12" authorId="0" shapeId="0" xr:uid="{9D302DDF-D509-4F6D-B904-BF5950AC3037}">
      <text>
        <r>
          <rPr>
            <b/>
            <sz val="9"/>
            <color indexed="81"/>
            <rFont val="Segoe UI"/>
            <charset val="1"/>
          </rPr>
          <t>die vertraglich vereinbarten Wochenarbeits-stunden</t>
        </r>
      </text>
    </comment>
    <comment ref="B13" authorId="0" shapeId="0" xr:uid="{89DE2C2C-3730-4CAD-B9E1-F0C89703C1C3}">
      <text>
        <r>
          <rPr>
            <b/>
            <sz val="9"/>
            <color indexed="81"/>
            <rFont val="Segoe UI"/>
            <charset val="1"/>
          </rPr>
          <t>die im Verwendungs-nachweis aufgeführten Stunden (nicht UE!)</t>
        </r>
      </text>
    </comment>
    <comment ref="B14" authorId="0" shapeId="0" xr:uid="{D49F907B-1D24-4765-8373-9BA7F11C7477}">
      <text>
        <r>
          <rPr>
            <b/>
            <sz val="9"/>
            <color indexed="81"/>
            <rFont val="Segoe UI"/>
            <charset val="1"/>
          </rPr>
          <t>Urlaub bitte ggfs. auf eine 5-Tage Woche umrechnen</t>
        </r>
      </text>
    </comment>
    <comment ref="B15" authorId="0" shapeId="0" xr:uid="{6873153E-045D-455B-A687-EDD8297C29FA}">
      <text>
        <r>
          <rPr>
            <b/>
            <sz val="9"/>
            <color indexed="81"/>
            <rFont val="Segoe UI"/>
            <charset val="1"/>
          </rPr>
          <t>Anzahl der Feiertage im Projektzeitraum</t>
        </r>
      </text>
    </comment>
    <comment ref="B16" authorId="0" shapeId="0" xr:uid="{A4262E3A-6B00-44A7-B455-CD75F79060F3}">
      <text>
        <r>
          <rPr>
            <b/>
            <sz val="9"/>
            <color indexed="81"/>
            <rFont val="Segoe UI"/>
            <charset val="1"/>
          </rPr>
          <t>Anzahl der Krankheitstage im Projektzeitraum</t>
        </r>
      </text>
    </comment>
    <comment ref="B17" authorId="0" shapeId="0" xr:uid="{4C4E9816-39A9-44F6-9DA3-AAC5673D0F39}">
      <text>
        <r>
          <rPr>
            <b/>
            <sz val="9"/>
            <color indexed="81"/>
            <rFont val="Segoe UI"/>
            <charset val="1"/>
          </rPr>
          <t>Diese Rückzahlungen für den gesamten Projektzeitraum angeben</t>
        </r>
      </text>
    </comment>
  </commentList>
</comments>
</file>

<file path=xl/sharedStrings.xml><?xml version="1.0" encoding="utf-8"?>
<sst xmlns="http://schemas.openxmlformats.org/spreadsheetml/2006/main" count="230" uniqueCount="53">
  <si>
    <t>Projektzeitraum</t>
  </si>
  <si>
    <t>Beginn</t>
  </si>
  <si>
    <t>Ende</t>
  </si>
  <si>
    <t>Mitarbeiter*in 1</t>
  </si>
  <si>
    <t>Mitarbeiter*in 2</t>
  </si>
  <si>
    <t>Mitarbeiter*in 3</t>
  </si>
  <si>
    <t>Mitarbeiter*in 4</t>
  </si>
  <si>
    <t>AN-Brutto/Monat</t>
  </si>
  <si>
    <t>Sonderzahlung/Jahr</t>
  </si>
  <si>
    <t>Zusatzzahlungen/Monat</t>
  </si>
  <si>
    <t>Wochenarbeitsstunden</t>
  </si>
  <si>
    <t>Stunden Projekt lt. VN</t>
  </si>
  <si>
    <t>Jahresurlaub 5 Tage/Woche</t>
  </si>
  <si>
    <t>Feiertage im Projektzeitraum</t>
  </si>
  <si>
    <t>Krankheitstage im Projekt</t>
  </si>
  <si>
    <t>Erstattung U1/U2 Umlage</t>
  </si>
  <si>
    <t>Berechnung AG-Brutto/Stunde</t>
  </si>
  <si>
    <t>Berechnung bezahlter Fehlzeiten</t>
  </si>
  <si>
    <t>Berechnung Urlaub im Projekt</t>
  </si>
  <si>
    <t>Arbeitnehmer Brutto lt. Tarif</t>
  </si>
  <si>
    <t>Anteilig Urlaub in %</t>
  </si>
  <si>
    <t>Eingruppierung</t>
  </si>
  <si>
    <t>Anzahl Urlaubstage/Jahr</t>
  </si>
  <si>
    <t>Tage</t>
  </si>
  <si>
    <t>AN Brutto (Monat)</t>
  </si>
  <si>
    <t>Prozentualer Urlaub</t>
  </si>
  <si>
    <t>Prozent</t>
  </si>
  <si>
    <t>Urlaub im Projektzeitraum</t>
  </si>
  <si>
    <t>´+25% Sozialabgaben</t>
  </si>
  <si>
    <t>Krankheit im Projektzeitraum</t>
  </si>
  <si>
    <t>Gesamt / Monat</t>
  </si>
  <si>
    <t>Übersicht abrechenbare Stunden</t>
  </si>
  <si>
    <t>Jahresarbeitszeit ohne Abzug von Fehlzeiten</t>
  </si>
  <si>
    <t>Durchschn. Std/Tag</t>
  </si>
  <si>
    <t>Stunden Projekt</t>
  </si>
  <si>
    <t>Stunden</t>
  </si>
  <si>
    <t>Stunden Gesamt</t>
  </si>
  <si>
    <t>Stunden Fehlzeiten</t>
  </si>
  <si>
    <t>(VN= Verwendungsnachw.)</t>
  </si>
  <si>
    <t>AG-Brutto pro Stunde</t>
  </si>
  <si>
    <t>Anteil Projekt in %</t>
  </si>
  <si>
    <t>Anteil Urlaub in Std.</t>
  </si>
  <si>
    <t>Anteil Krankheit in Std.</t>
  </si>
  <si>
    <t xml:space="preserve">Anteil Feiertag in Std. </t>
  </si>
  <si>
    <t>Stunden gesamt Fehlzeiten</t>
  </si>
  <si>
    <t>Kosten der Fehlzeiten</t>
  </si>
  <si>
    <t>Vereinbarungsnummer:</t>
  </si>
  <si>
    <t>Erstattung U1/U2 Umlage Anteil Projekt</t>
  </si>
  <si>
    <t xml:space="preserve">Erstattung U1/U2 Umlage für Projektzeitraum </t>
  </si>
  <si>
    <t>Arbeitstage im Projektzeitraum</t>
  </si>
  <si>
    <t>Die Excel rechnet automatisch die prozentualen Anteile im Projekt aus. Daher bitte immer die vollen Fehltage im Projektzeitraum angeben.</t>
  </si>
  <si>
    <t>Berechnungshilfe AG-Brutto/Stunde &amp; Fehlzeiten</t>
  </si>
  <si>
    <t>Erstattung durch U1/U2 Umlage Anteil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</si>
</sst>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#,##0.00\ _€"/>
  </numFmts>
  <fonts count="11" x14ac:knownFonts="1">
    <font>
      <sz val="11"/>
      <color theme="1"/>
      <name val="Trebuchet MS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theme="1"/>
      <name val="Gotham Narrow Book"/>
      <family val="3"/>
    </font>
    <font>
      <b/>
      <sz val="11"/>
      <color theme="1"/>
      <name val="Gotham Narrow Book"/>
      <family val="3"/>
    </font>
    <font>
      <b/>
      <sz val="11"/>
      <name val="Gotham Narrow Book"/>
      <family val="3"/>
    </font>
    <font>
      <sz val="11"/>
      <name val="Gotham Narrow Book"/>
      <family val="3"/>
    </font>
    <font>
      <sz val="12"/>
      <color theme="2" tint="-0.749992370372631"/>
      <name val="Gotham Narrow Book"/>
      <family val="3"/>
    </font>
    <font>
      <sz val="16"/>
      <color theme="1"/>
      <name val="Gotham Narrow Medium"/>
      <family val="3"/>
    </font>
    <font>
      <sz val="11"/>
      <color theme="0"/>
      <name val="Gotham Narrow Book"/>
      <family val="3"/>
    </font>
    <font>
      <b/>
      <sz val="14"/>
      <color theme="1"/>
      <name val="Gotham Narrow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165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36" xfId="0" applyFont="1" applyBorder="1" applyProtection="1">
      <protection locked="0"/>
    </xf>
    <xf numFmtId="165" fontId="3" fillId="2" borderId="36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6" fillId="0" borderId="0" xfId="0" applyFont="1"/>
    <xf numFmtId="0" fontId="3" fillId="0" borderId="13" xfId="0" applyFont="1" applyBorder="1" applyAlignment="1">
      <alignment horizontal="left"/>
    </xf>
    <xf numFmtId="164" fontId="3" fillId="2" borderId="36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3" fillId="0" borderId="13" xfId="0" applyFont="1" applyBorder="1" applyAlignment="1" applyProtection="1">
      <alignment horizontal="left"/>
      <protection locked="0"/>
    </xf>
    <xf numFmtId="4" fontId="3" fillId="2" borderId="36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left" wrapText="1"/>
    </xf>
    <xf numFmtId="4" fontId="3" fillId="2" borderId="3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4" fontId="3" fillId="2" borderId="14" xfId="0" applyNumberFormat="1" applyFont="1" applyFill="1" applyBorder="1" applyAlignment="1">
      <alignment horizontal="right" wrapText="1"/>
    </xf>
    <xf numFmtId="0" fontId="3" fillId="0" borderId="28" xfId="0" applyFont="1" applyBorder="1" applyAlignment="1">
      <alignment horizontal="left" wrapText="1"/>
    </xf>
    <xf numFmtId="164" fontId="3" fillId="2" borderId="31" xfId="0" applyNumberFormat="1" applyFont="1" applyFill="1" applyBorder="1" applyAlignment="1">
      <alignment horizontal="right" wrapText="1"/>
    </xf>
    <xf numFmtId="0" fontId="3" fillId="0" borderId="28" xfId="0" applyFont="1" applyBorder="1" applyAlignment="1">
      <alignment horizontal="left"/>
    </xf>
    <xf numFmtId="164" fontId="3" fillId="2" borderId="29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3" fillId="0" borderId="14" xfId="0" applyFont="1" applyBorder="1" applyProtection="1">
      <protection locked="0"/>
    </xf>
    <xf numFmtId="0" fontId="4" fillId="2" borderId="7" xfId="0" applyFont="1" applyFill="1" applyBorder="1" applyProtection="1">
      <protection locked="0"/>
    </xf>
    <xf numFmtId="165" fontId="4" fillId="2" borderId="8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164" fontId="3" fillId="2" borderId="14" xfId="0" applyNumberFormat="1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2" fontId="3" fillId="3" borderId="27" xfId="0" applyNumberFormat="1" applyFont="1" applyFill="1" applyBorder="1"/>
    <xf numFmtId="0" fontId="3" fillId="3" borderId="17" xfId="0" applyFont="1" applyFill="1" applyBorder="1" applyProtection="1">
      <protection locked="0"/>
    </xf>
    <xf numFmtId="164" fontId="3" fillId="2" borderId="14" xfId="0" applyNumberFormat="1" applyFont="1" applyFill="1" applyBorder="1"/>
    <xf numFmtId="0" fontId="3" fillId="2" borderId="36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Protection="1">
      <protection locked="0"/>
    </xf>
    <xf numFmtId="2" fontId="4" fillId="3" borderId="8" xfId="0" applyNumberFormat="1" applyFont="1" applyFill="1" applyBorder="1"/>
    <xf numFmtId="0" fontId="3" fillId="3" borderId="36" xfId="0" applyFont="1" applyFill="1" applyBorder="1" applyAlignment="1" applyProtection="1">
      <alignment horizontal="left"/>
      <protection locked="0"/>
    </xf>
    <xf numFmtId="164" fontId="3" fillId="3" borderId="1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2" fontId="3" fillId="3" borderId="35" xfId="0" applyNumberFormat="1" applyFont="1" applyFill="1" applyBorder="1"/>
    <xf numFmtId="0" fontId="3" fillId="3" borderId="20" xfId="0" applyFont="1" applyFill="1" applyBorder="1" applyAlignment="1">
      <alignment horizontal="right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/>
    <xf numFmtId="0" fontId="3" fillId="3" borderId="21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/>
    <xf numFmtId="4" fontId="3" fillId="2" borderId="15" xfId="0" applyNumberFormat="1" applyFont="1" applyFill="1" applyBorder="1" applyProtection="1">
      <protection locked="0"/>
    </xf>
    <xf numFmtId="4" fontId="3" fillId="2" borderId="8" xfId="0" applyNumberFormat="1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2" fontId="3" fillId="3" borderId="6" xfId="0" applyNumberFormat="1" applyFont="1" applyFill="1" applyBorder="1"/>
    <xf numFmtId="2" fontId="3" fillId="3" borderId="8" xfId="0" applyNumberFormat="1" applyFont="1" applyFill="1" applyBorder="1"/>
    <xf numFmtId="0" fontId="3" fillId="3" borderId="9" xfId="0" applyFont="1" applyFill="1" applyBorder="1" applyProtection="1">
      <protection locked="0"/>
    </xf>
    <xf numFmtId="2" fontId="3" fillId="3" borderId="10" xfId="0" applyNumberFormat="1" applyFont="1" applyFill="1" applyBorder="1"/>
    <xf numFmtId="0" fontId="9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2" borderId="50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4" fillId="5" borderId="0" xfId="0" applyFont="1" applyFill="1" applyProtection="1">
      <protection locked="0"/>
    </xf>
    <xf numFmtId="164" fontId="4" fillId="5" borderId="0" xfId="0" applyNumberFormat="1" applyFont="1" applyFill="1"/>
    <xf numFmtId="2" fontId="4" fillId="5" borderId="0" xfId="0" applyNumberFormat="1" applyFont="1" applyFill="1"/>
    <xf numFmtId="0" fontId="4" fillId="5" borderId="0" xfId="0" applyFont="1" applyFill="1"/>
    <xf numFmtId="0" fontId="4" fillId="5" borderId="11" xfId="0" applyFont="1" applyFill="1" applyBorder="1" applyProtection="1">
      <protection locked="0"/>
    </xf>
    <xf numFmtId="0" fontId="4" fillId="5" borderId="12" xfId="0" applyFont="1" applyFill="1" applyBorder="1" applyProtection="1">
      <protection locked="0"/>
    </xf>
    <xf numFmtId="0" fontId="4" fillId="5" borderId="38" xfId="0" applyFont="1" applyFill="1" applyBorder="1" applyAlignment="1" applyProtection="1">
      <alignment horizontal="left"/>
      <protection locked="0"/>
    </xf>
    <xf numFmtId="164" fontId="4" fillId="5" borderId="17" xfId="0" applyNumberFormat="1" applyFont="1" applyFill="1" applyBorder="1"/>
    <xf numFmtId="0" fontId="4" fillId="5" borderId="3" xfId="0" applyFont="1" applyFill="1" applyBorder="1" applyProtection="1">
      <protection locked="0"/>
    </xf>
    <xf numFmtId="164" fontId="4" fillId="5" borderId="4" xfId="0" applyNumberFormat="1" applyFont="1" applyFill="1" applyBorder="1"/>
    <xf numFmtId="0" fontId="4" fillId="5" borderId="7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4" fillId="5" borderId="16" xfId="0" applyFont="1" applyFill="1" applyBorder="1" applyProtection="1">
      <protection locked="0"/>
    </xf>
    <xf numFmtId="2" fontId="4" fillId="5" borderId="17" xfId="0" applyNumberFormat="1" applyFont="1" applyFill="1" applyBorder="1"/>
    <xf numFmtId="2" fontId="4" fillId="5" borderId="12" xfId="0" applyNumberFormat="1" applyFont="1" applyFill="1" applyBorder="1" applyProtection="1">
      <protection locked="0"/>
    </xf>
    <xf numFmtId="0" fontId="4" fillId="5" borderId="22" xfId="0" applyFont="1" applyFill="1" applyBorder="1" applyProtection="1">
      <protection locked="0"/>
    </xf>
    <xf numFmtId="0" fontId="3" fillId="5" borderId="32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21" xfId="0" applyFont="1" applyFill="1" applyBorder="1" applyProtection="1">
      <protection locked="0"/>
    </xf>
    <xf numFmtId="0" fontId="3" fillId="5" borderId="28" xfId="0" applyFont="1" applyFill="1" applyBorder="1" applyProtection="1">
      <protection locked="0"/>
    </xf>
    <xf numFmtId="2" fontId="3" fillId="5" borderId="31" xfId="0" applyNumberFormat="1" applyFont="1" applyFill="1" applyBorder="1"/>
    <xf numFmtId="0" fontId="3" fillId="5" borderId="29" xfId="0" applyFont="1" applyFill="1" applyBorder="1" applyProtection="1">
      <protection locked="0"/>
    </xf>
    <xf numFmtId="164" fontId="4" fillId="5" borderId="23" xfId="0" applyNumberFormat="1" applyFont="1" applyFill="1" applyBorder="1" applyProtection="1">
      <protection locked="0"/>
    </xf>
    <xf numFmtId="0" fontId="4" fillId="0" borderId="0" xfId="0" applyFont="1"/>
    <xf numFmtId="164" fontId="4" fillId="5" borderId="0" xfId="0" applyNumberFormat="1" applyFont="1" applyFill="1" applyProtection="1">
      <protection locked="0"/>
    </xf>
    <xf numFmtId="166" fontId="3" fillId="2" borderId="51" xfId="0" applyNumberFormat="1" applyFont="1" applyFill="1" applyBorder="1" applyProtection="1">
      <protection locked="0"/>
    </xf>
    <xf numFmtId="166" fontId="3" fillId="0" borderId="14" xfId="0" applyNumberFormat="1" applyFont="1" applyBorder="1" applyProtection="1">
      <protection locked="0"/>
    </xf>
    <xf numFmtId="0" fontId="7" fillId="5" borderId="0" xfId="0" applyFont="1" applyFill="1" applyAlignment="1">
      <alignment horizontal="left" vertical="top" wrapText="1"/>
    </xf>
    <xf numFmtId="0" fontId="4" fillId="4" borderId="36" xfId="0" applyFont="1" applyFill="1" applyBorder="1" applyAlignment="1" applyProtection="1">
      <alignment horizontal="left"/>
      <protection locked="0"/>
    </xf>
    <xf numFmtId="0" fontId="3" fillId="4" borderId="39" xfId="0" applyFont="1" applyFill="1" applyBorder="1" applyProtection="1">
      <protection locked="0"/>
    </xf>
    <xf numFmtId="0" fontId="3" fillId="0" borderId="36" xfId="0" applyFont="1" applyBorder="1" applyAlignment="1">
      <alignment horizontal="left"/>
    </xf>
    <xf numFmtId="0" fontId="3" fillId="0" borderId="39" xfId="0" applyFont="1" applyBorder="1"/>
    <xf numFmtId="0" fontId="5" fillId="4" borderId="40" xfId="0" applyFont="1" applyFill="1" applyBorder="1" applyAlignment="1">
      <alignment horizontal="left"/>
    </xf>
    <xf numFmtId="0" fontId="6" fillId="4" borderId="12" xfId="0" applyFont="1" applyFill="1" applyBorder="1"/>
    <xf numFmtId="0" fontId="5" fillId="4" borderId="30" xfId="0" applyFont="1" applyFill="1" applyBorder="1" applyAlignment="1">
      <alignment horizontal="left"/>
    </xf>
    <xf numFmtId="0" fontId="6" fillId="4" borderId="42" xfId="0" applyFont="1" applyFill="1" applyBorder="1"/>
    <xf numFmtId="0" fontId="3" fillId="0" borderId="43" xfId="0" applyFont="1" applyBorder="1" applyAlignment="1" applyProtection="1">
      <alignment horizontal="center"/>
      <protection locked="0"/>
    </xf>
    <xf numFmtId="0" fontId="3" fillId="0" borderId="24" xfId="0" applyFont="1" applyBorder="1" applyProtection="1">
      <protection locked="0"/>
    </xf>
    <xf numFmtId="0" fontId="10" fillId="3" borderId="30" xfId="0" applyFont="1" applyFill="1" applyBorder="1" applyAlignment="1" applyProtection="1">
      <alignment horizontal="center"/>
      <protection locked="0"/>
    </xf>
    <xf numFmtId="0" fontId="4" fillId="0" borderId="25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5" borderId="47" xfId="0" applyFont="1" applyFill="1" applyBorder="1" applyAlignment="1" applyProtection="1">
      <alignment horizontal="left"/>
      <protection locked="0"/>
    </xf>
    <xf numFmtId="0" fontId="3" fillId="5" borderId="33" xfId="0" applyFont="1" applyFill="1" applyBorder="1" applyProtection="1">
      <protection locked="0"/>
    </xf>
    <xf numFmtId="0" fontId="3" fillId="5" borderId="34" xfId="0" applyFont="1" applyFill="1" applyBorder="1" applyProtection="1">
      <protection locked="0"/>
    </xf>
    <xf numFmtId="0" fontId="3" fillId="3" borderId="19" xfId="0" applyFont="1" applyFill="1" applyBorder="1" applyAlignment="1" applyProtection="1">
      <alignment horizontal="left" wrapText="1"/>
      <protection locked="0"/>
    </xf>
    <xf numFmtId="0" fontId="3" fillId="0" borderId="48" xfId="0" applyFont="1" applyBorder="1" applyProtection="1">
      <protection locked="0"/>
    </xf>
    <xf numFmtId="0" fontId="10" fillId="3" borderId="49" xfId="0" applyFont="1" applyFill="1" applyBorder="1" applyAlignment="1">
      <alignment horizontal="center"/>
    </xf>
    <xf numFmtId="0" fontId="4" fillId="0" borderId="12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2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165"/>
      <color rgb="FFFF9900"/>
      <color rgb="FFFFCC00"/>
      <color rgb="FFF7FF1A"/>
      <color rgb="FFFFCA7D"/>
      <color rgb="FFB35919"/>
      <color rgb="FFFF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chhaltung\Arbeitsgebiete%20Finanzierungen\Frauen,%20M&#228;nner%20und%20Familien\Kindertagespflege\Antr&#228;ge%20Verwendungsnachweise\VN%202017\2017%20Unterlagen%20VN\1.%202.%202017%20Einn.%20Ausg%20-%20PK%20Ber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un\AppData\Local\Microsoft\Windows\INetCache\Content.Outlook\067ESFZR\2020-03-02%20VN%202020%20Zahlen%20inte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 Einnahmen und Ausgaben"/>
      <sheetName val="PK Kitapf"/>
      <sheetName val="Berechnung PK Quali u. Fortb."/>
      <sheetName val="KS Lahr"/>
      <sheetName val="KS Achern"/>
      <sheetName val="KS Hausach"/>
      <sheetName val="DS Lahr 21,02%"/>
      <sheetName val="DS Achern 25,4%"/>
      <sheetName val="DS Hausach 11,9%"/>
      <sheetName val="GF 10,19%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hweis"/>
      <sheetName val="PK"/>
      <sheetName val="Corona"/>
      <sheetName val="Kostenstelle 100%"/>
      <sheetName val="Achern 16,79%"/>
      <sheetName val="Hausach 8,33%"/>
      <sheetName val="Lahr 14,98%"/>
      <sheetName val="Kehl 9,68%"/>
      <sheetName val=" OG 23,4%"/>
      <sheetName val="GF 14,79%"/>
      <sheetName val="BG"/>
      <sheetName val="San.Geld"/>
      <sheetName val="Deput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J22" sqref="J22"/>
    </sheetView>
  </sheetViews>
  <sheetFormatPr baseColWidth="10" defaultRowHeight="16.5" x14ac:dyDescent="0.3"/>
  <cols>
    <col min="1" max="1" width="42.125" style="3" customWidth="1"/>
    <col min="2" max="2" width="12.75" customWidth="1"/>
    <col min="3" max="3" width="3.5" customWidth="1"/>
    <col min="4" max="4" width="41.875" customWidth="1"/>
    <col min="5" max="5" width="12.75" customWidth="1"/>
    <col min="6" max="6" width="3.5" customWidth="1"/>
    <col min="7" max="7" width="41.125" bestFit="1" customWidth="1"/>
    <col min="8" max="8" width="12.75" customWidth="1"/>
    <col min="9" max="9" width="3.5" customWidth="1"/>
    <col min="10" max="10" width="41.125" bestFit="1" customWidth="1"/>
    <col min="11" max="11" width="12.75" customWidth="1"/>
  </cols>
  <sheetData>
    <row r="1" spans="1:12" ht="20.25" x14ac:dyDescent="0.3">
      <c r="A1" s="26" t="s">
        <v>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98" t="s">
        <v>46</v>
      </c>
      <c r="B3" s="99"/>
      <c r="C3" s="6"/>
      <c r="D3" s="6"/>
      <c r="E3" s="4"/>
      <c r="F3" s="4"/>
      <c r="G3" s="4"/>
      <c r="H3" s="4"/>
      <c r="I3" s="4"/>
      <c r="J3" s="4"/>
      <c r="K3" s="4"/>
      <c r="L3" s="4"/>
    </row>
    <row r="4" spans="1:12" x14ac:dyDescent="0.3">
      <c r="A4" s="96" t="s">
        <v>0</v>
      </c>
      <c r="B4" s="97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">
      <c r="A5" s="7" t="s">
        <v>1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3">
      <c r="A6" s="7" t="s">
        <v>2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5" customHeight="1" thickBot="1" x14ac:dyDescent="0.35">
      <c r="A7" s="9"/>
      <c r="B7" s="10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3">
      <c r="A8" s="102" t="s">
        <v>3</v>
      </c>
      <c r="B8" s="103"/>
      <c r="C8" s="11"/>
      <c r="D8" s="100" t="s">
        <v>4</v>
      </c>
      <c r="E8" s="101"/>
      <c r="F8" s="11"/>
      <c r="G8" s="100" t="s">
        <v>5</v>
      </c>
      <c r="H8" s="101"/>
      <c r="I8" s="11"/>
      <c r="J8" s="100" t="s">
        <v>6</v>
      </c>
      <c r="K8" s="101"/>
      <c r="L8" s="4"/>
    </row>
    <row r="9" spans="1:12" x14ac:dyDescent="0.3">
      <c r="A9" s="12" t="s">
        <v>7</v>
      </c>
      <c r="B9" s="13"/>
      <c r="C9" s="6"/>
      <c r="D9" s="12" t="s">
        <v>7</v>
      </c>
      <c r="E9" s="14"/>
      <c r="F9" s="6"/>
      <c r="G9" s="12" t="s">
        <v>7</v>
      </c>
      <c r="H9" s="14"/>
      <c r="I9" s="4"/>
      <c r="J9" s="12" t="s">
        <v>7</v>
      </c>
      <c r="K9" s="14"/>
      <c r="L9" s="4"/>
    </row>
    <row r="10" spans="1:12" x14ac:dyDescent="0.3">
      <c r="A10" s="12" t="s">
        <v>8</v>
      </c>
      <c r="B10" s="13"/>
      <c r="C10" s="5"/>
      <c r="D10" s="12" t="s">
        <v>8</v>
      </c>
      <c r="E10" s="14"/>
      <c r="F10" s="6"/>
      <c r="G10" s="12" t="s">
        <v>8</v>
      </c>
      <c r="H10" s="14"/>
      <c r="I10" s="4"/>
      <c r="J10" s="12" t="s">
        <v>8</v>
      </c>
      <c r="K10" s="14"/>
      <c r="L10" s="4"/>
    </row>
    <row r="11" spans="1:12" x14ac:dyDescent="0.3">
      <c r="A11" s="15" t="s">
        <v>9</v>
      </c>
      <c r="B11" s="13"/>
      <c r="C11" s="5"/>
      <c r="D11" s="15" t="s">
        <v>9</v>
      </c>
      <c r="E11" s="14"/>
      <c r="F11" s="6"/>
      <c r="G11" s="15" t="s">
        <v>9</v>
      </c>
      <c r="H11" s="14"/>
      <c r="I11" s="4"/>
      <c r="J11" s="15" t="s">
        <v>9</v>
      </c>
      <c r="K11" s="14"/>
      <c r="L11" s="4"/>
    </row>
    <row r="12" spans="1:12" x14ac:dyDescent="0.3">
      <c r="A12" s="12" t="s">
        <v>10</v>
      </c>
      <c r="B12" s="16"/>
      <c r="C12" s="6"/>
      <c r="D12" s="12" t="s">
        <v>10</v>
      </c>
      <c r="E12" s="17"/>
      <c r="F12" s="6"/>
      <c r="G12" s="12" t="s">
        <v>10</v>
      </c>
      <c r="H12" s="17"/>
      <c r="I12" s="4"/>
      <c r="J12" s="12" t="s">
        <v>10</v>
      </c>
      <c r="K12" s="17"/>
      <c r="L12" s="4"/>
    </row>
    <row r="13" spans="1:12" x14ac:dyDescent="0.3">
      <c r="A13" s="12" t="s">
        <v>11</v>
      </c>
      <c r="B13" s="16"/>
      <c r="C13" s="6"/>
      <c r="D13" s="12" t="s">
        <v>11</v>
      </c>
      <c r="E13" s="17"/>
      <c r="F13" s="6"/>
      <c r="G13" s="12" t="s">
        <v>11</v>
      </c>
      <c r="H13" s="17"/>
      <c r="I13" s="4"/>
      <c r="J13" s="12" t="s">
        <v>11</v>
      </c>
      <c r="K13" s="17"/>
      <c r="L13" s="4"/>
    </row>
    <row r="14" spans="1:12" x14ac:dyDescent="0.3">
      <c r="A14" s="18" t="s">
        <v>12</v>
      </c>
      <c r="B14" s="19"/>
      <c r="C14" s="20"/>
      <c r="D14" s="12" t="s">
        <v>12</v>
      </c>
      <c r="E14" s="21"/>
      <c r="F14" s="6"/>
      <c r="G14" s="12" t="s">
        <v>12</v>
      </c>
      <c r="H14" s="21"/>
      <c r="I14" s="4"/>
      <c r="J14" s="12" t="s">
        <v>12</v>
      </c>
      <c r="K14" s="21"/>
      <c r="L14" s="4"/>
    </row>
    <row r="15" spans="1:12" x14ac:dyDescent="0.3">
      <c r="A15" s="18" t="s">
        <v>13</v>
      </c>
      <c r="B15" s="16"/>
      <c r="C15" s="6"/>
      <c r="D15" s="12" t="s">
        <v>13</v>
      </c>
      <c r="E15" s="17"/>
      <c r="F15" s="6"/>
      <c r="G15" s="12" t="s">
        <v>13</v>
      </c>
      <c r="H15" s="17"/>
      <c r="I15" s="4"/>
      <c r="J15" s="12" t="s">
        <v>13</v>
      </c>
      <c r="K15" s="17"/>
      <c r="L15" s="4"/>
    </row>
    <row r="16" spans="1:12" x14ac:dyDescent="0.3">
      <c r="A16" s="18" t="s">
        <v>14</v>
      </c>
      <c r="B16" s="16"/>
      <c r="C16" s="6"/>
      <c r="D16" s="12" t="s">
        <v>14</v>
      </c>
      <c r="E16" s="17"/>
      <c r="F16" s="6"/>
      <c r="G16" s="12" t="s">
        <v>14</v>
      </c>
      <c r="H16" s="17"/>
      <c r="I16" s="4"/>
      <c r="J16" s="12" t="s">
        <v>14</v>
      </c>
      <c r="K16" s="17"/>
      <c r="L16" s="4"/>
    </row>
    <row r="17" spans="1:12" ht="17.25" thickBot="1" x14ac:dyDescent="0.35">
      <c r="A17" s="22" t="s">
        <v>15</v>
      </c>
      <c r="B17" s="23"/>
      <c r="C17" s="20"/>
      <c r="D17" s="24" t="s">
        <v>15</v>
      </c>
      <c r="E17" s="25"/>
      <c r="F17" s="6"/>
      <c r="G17" s="24" t="s">
        <v>15</v>
      </c>
      <c r="H17" s="25"/>
      <c r="I17" s="4"/>
      <c r="J17" s="24" t="s">
        <v>15</v>
      </c>
      <c r="K17" s="25"/>
      <c r="L17" s="4"/>
    </row>
    <row r="18" spans="1:12" x14ac:dyDescent="0.3">
      <c r="A18" s="20"/>
      <c r="B18" s="20"/>
      <c r="C18" s="20"/>
      <c r="D18" s="20"/>
      <c r="E18" s="20"/>
      <c r="F18" s="4"/>
      <c r="G18" s="4"/>
      <c r="H18" s="4"/>
      <c r="I18" s="4"/>
      <c r="J18" s="4"/>
      <c r="K18" s="4"/>
      <c r="L18" s="4"/>
    </row>
    <row r="19" spans="1:12" x14ac:dyDescent="0.3">
      <c r="A19" s="68" t="s">
        <v>39</v>
      </c>
      <c r="B19" s="69" t="e">
        <f>'Mitarbeiter 1'!$B$15</f>
        <v>#DIV/0!</v>
      </c>
      <c r="C19" s="20"/>
      <c r="D19" s="68" t="s">
        <v>39</v>
      </c>
      <c r="E19" s="69" t="e">
        <f>'Mitarbeiter 2'!$B$15</f>
        <v>#DIV/0!</v>
      </c>
      <c r="F19" s="4"/>
      <c r="G19" s="68" t="s">
        <v>39</v>
      </c>
      <c r="H19" s="69" t="e">
        <f>'Mitarbeiter 3'!$B$15</f>
        <v>#DIV/0!</v>
      </c>
      <c r="I19" s="4"/>
      <c r="J19" s="68" t="s">
        <v>39</v>
      </c>
      <c r="K19" s="69" t="e">
        <f>'Mitarbeiter 4'!$B$15</f>
        <v>#DIV/0!</v>
      </c>
      <c r="L19" s="4"/>
    </row>
    <row r="20" spans="1:12" x14ac:dyDescent="0.3">
      <c r="A20" s="68" t="s">
        <v>37</v>
      </c>
      <c r="B20" s="70" t="e">
        <f>'Mitarbeiter 1'!H12</f>
        <v>#DIV/0!</v>
      </c>
      <c r="D20" s="68" t="s">
        <v>37</v>
      </c>
      <c r="E20" s="70" t="e">
        <f>'Mitarbeiter 2'!H12</f>
        <v>#DIV/0!</v>
      </c>
      <c r="G20" s="68" t="s">
        <v>37</v>
      </c>
      <c r="H20" s="70" t="e">
        <f>'Mitarbeiter 3'!H12</f>
        <v>#DIV/0!</v>
      </c>
      <c r="J20" s="68" t="s">
        <v>37</v>
      </c>
      <c r="K20" s="70" t="e">
        <f>'Mitarbeiter 4'!H12</f>
        <v>#DIV/0!</v>
      </c>
    </row>
    <row r="21" spans="1:12" x14ac:dyDescent="0.3">
      <c r="A21" s="68" t="s">
        <v>52</v>
      </c>
      <c r="B21" s="92" t="e">
        <f>'Mitarbeiter 1'!E22</f>
        <v>#DIV/0!</v>
      </c>
      <c r="D21" s="71" t="s">
        <v>52</v>
      </c>
      <c r="E21" s="92" t="e">
        <f>'Mitarbeiter 2'!E22</f>
        <v>#DIV/0!</v>
      </c>
      <c r="G21" s="71" t="s">
        <v>52</v>
      </c>
      <c r="H21" s="92" t="e">
        <f>'Mitarbeiter 3'!E22</f>
        <v>#DIV/0!</v>
      </c>
      <c r="J21" s="71" t="s">
        <v>52</v>
      </c>
      <c r="K21" s="92" t="e">
        <f>'Mitarbeiter 4'!E22</f>
        <v>#DIV/0!</v>
      </c>
    </row>
    <row r="22" spans="1:12" x14ac:dyDescent="0.3">
      <c r="A22" s="68" t="s">
        <v>45</v>
      </c>
      <c r="B22" s="69" t="e">
        <f>'Mitarbeiter 1'!E23</f>
        <v>#DIV/0!</v>
      </c>
      <c r="C22" s="91"/>
      <c r="D22" s="68" t="s">
        <v>45</v>
      </c>
      <c r="E22" s="69" t="e">
        <f>'Mitarbeiter 2'!E23</f>
        <v>#DIV/0!</v>
      </c>
      <c r="F22" s="91"/>
      <c r="G22" s="68" t="s">
        <v>45</v>
      </c>
      <c r="H22" s="69" t="e">
        <f>'Mitarbeiter 3'!E23</f>
        <v>#DIV/0!</v>
      </c>
      <c r="I22" s="91"/>
      <c r="J22" s="68" t="s">
        <v>45</v>
      </c>
      <c r="K22" s="69" t="e">
        <f>'Mitarbeiter 4'!E23</f>
        <v>#DIV/0!</v>
      </c>
    </row>
    <row r="23" spans="1:12" x14ac:dyDescent="0.3">
      <c r="A23" s="4"/>
    </row>
    <row r="24" spans="1:12" x14ac:dyDescent="0.3">
      <c r="A24" s="20"/>
      <c r="B24" s="20"/>
      <c r="C24" s="20"/>
      <c r="D24" s="20"/>
      <c r="E24" s="20"/>
      <c r="F24" s="4"/>
      <c r="G24" s="4"/>
      <c r="H24" s="4"/>
      <c r="I24" s="4"/>
      <c r="J24" s="4"/>
      <c r="K24" s="4"/>
      <c r="L24" s="4"/>
    </row>
    <row r="25" spans="1:12" ht="14.45" customHeight="1" x14ac:dyDescent="0.3">
      <c r="A25" s="95" t="s">
        <v>50</v>
      </c>
      <c r="B25" s="95"/>
      <c r="C25" s="95"/>
      <c r="D25" s="95"/>
      <c r="E25" s="95"/>
      <c r="F25" s="4"/>
      <c r="G25" s="4"/>
      <c r="H25" s="4"/>
      <c r="I25" s="4"/>
      <c r="J25" s="4"/>
      <c r="K25" s="4"/>
      <c r="L25" s="4"/>
    </row>
    <row r="26" spans="1:12" ht="27" customHeight="1" x14ac:dyDescent="0.3">
      <c r="A26" s="95"/>
      <c r="B26" s="95"/>
      <c r="C26" s="95"/>
      <c r="D26" s="95"/>
      <c r="E26" s="95"/>
      <c r="F26" s="4"/>
      <c r="G26" s="4"/>
      <c r="H26" s="4"/>
      <c r="I26" s="4"/>
      <c r="J26" s="4"/>
      <c r="K26" s="4"/>
      <c r="L26" s="4"/>
    </row>
    <row r="27" spans="1:12" x14ac:dyDescent="0.3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</sheetData>
  <mergeCells count="7">
    <mergeCell ref="A25:E26"/>
    <mergeCell ref="A4:B4"/>
    <mergeCell ref="A3:B3"/>
    <mergeCell ref="J8:K8"/>
    <mergeCell ref="G8:H8"/>
    <mergeCell ref="D8:E8"/>
    <mergeCell ref="A8:B8"/>
  </mergeCells>
  <pageMargins left="0.25" right="0.25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activeCell="G24" sqref="G24"/>
    </sheetView>
  </sheetViews>
  <sheetFormatPr baseColWidth="10" defaultRowHeight="16.5" x14ac:dyDescent="0.3"/>
  <cols>
    <col min="1" max="1" width="22.875" customWidth="1"/>
    <col min="2" max="2" width="21.625" customWidth="1"/>
    <col min="3" max="3" width="6.875" customWidth="1"/>
    <col min="4" max="4" width="38.75" bestFit="1" customWidth="1"/>
    <col min="5" max="5" width="12.625" customWidth="1"/>
    <col min="6" max="6" width="7.5" customWidth="1"/>
    <col min="7" max="7" width="23.875" bestFit="1" customWidth="1"/>
  </cols>
  <sheetData>
    <row r="1" spans="1:10" x14ac:dyDescent="0.3">
      <c r="A1" s="117" t="s">
        <v>16</v>
      </c>
      <c r="B1" s="118"/>
      <c r="C1" s="4"/>
      <c r="D1" s="117" t="s">
        <v>17</v>
      </c>
      <c r="E1" s="118"/>
      <c r="F1" s="4"/>
      <c r="G1" s="117" t="s">
        <v>18</v>
      </c>
      <c r="H1" s="121"/>
      <c r="I1" s="118"/>
    </row>
    <row r="2" spans="1:10" ht="15" customHeight="1" thickBot="1" x14ac:dyDescent="0.35">
      <c r="A2" s="119"/>
      <c r="B2" s="120"/>
      <c r="C2" s="4"/>
      <c r="D2" s="119"/>
      <c r="E2" s="120"/>
      <c r="F2" s="4"/>
      <c r="G2" s="119"/>
      <c r="H2" s="122"/>
      <c r="I2" s="120"/>
    </row>
    <row r="3" spans="1:10" x14ac:dyDescent="0.3">
      <c r="A3" s="72" t="s">
        <v>19</v>
      </c>
      <c r="B3" s="73"/>
      <c r="C3" s="27"/>
      <c r="D3" s="72" t="s">
        <v>0</v>
      </c>
      <c r="E3" s="73"/>
      <c r="F3" s="27"/>
      <c r="G3" s="112" t="s">
        <v>20</v>
      </c>
      <c r="H3" s="113"/>
      <c r="I3" s="114"/>
      <c r="J3" s="1"/>
    </row>
    <row r="4" spans="1:10" x14ac:dyDescent="0.3">
      <c r="A4" s="15" t="s">
        <v>21</v>
      </c>
      <c r="B4" s="28"/>
      <c r="C4" s="27"/>
      <c r="D4" s="29" t="s">
        <v>1</v>
      </c>
      <c r="E4" s="30">
        <f>Datenerfassung!B5</f>
        <v>0</v>
      </c>
      <c r="F4" s="27"/>
      <c r="G4" s="31" t="s">
        <v>22</v>
      </c>
      <c r="H4" s="32">
        <f>Datenerfassung!B14</f>
        <v>0</v>
      </c>
      <c r="I4" s="33" t="s">
        <v>23</v>
      </c>
      <c r="J4" s="1"/>
    </row>
    <row r="5" spans="1:10" ht="15" customHeight="1" thickBot="1" x14ac:dyDescent="0.35">
      <c r="A5" s="34" t="s">
        <v>24</v>
      </c>
      <c r="B5" s="35">
        <f>Datenerfassung!B9</f>
        <v>0</v>
      </c>
      <c r="C5" s="27"/>
      <c r="D5" s="29" t="s">
        <v>2</v>
      </c>
      <c r="E5" s="30">
        <f>Datenerfassung!B6</f>
        <v>0</v>
      </c>
      <c r="F5" s="27"/>
      <c r="G5" s="36" t="s">
        <v>25</v>
      </c>
      <c r="H5" s="37">
        <f>100/261*H4</f>
        <v>0</v>
      </c>
      <c r="I5" s="38" t="s">
        <v>26</v>
      </c>
      <c r="J5" s="1"/>
    </row>
    <row r="6" spans="1:10" x14ac:dyDescent="0.3">
      <c r="A6" s="34" t="s">
        <v>8</v>
      </c>
      <c r="B6" s="39">
        <f>Datenerfassung!B10</f>
        <v>0</v>
      </c>
      <c r="C6" s="27"/>
      <c r="D6" s="78" t="s">
        <v>49</v>
      </c>
      <c r="E6" s="79">
        <f>NETWORKDAYS(E4,E5)</f>
        <v>0</v>
      </c>
      <c r="F6" s="27"/>
      <c r="G6" s="27"/>
      <c r="H6" s="27"/>
      <c r="I6" s="27"/>
      <c r="J6" s="1"/>
    </row>
    <row r="7" spans="1:10" x14ac:dyDescent="0.3">
      <c r="A7" s="40" t="s">
        <v>9</v>
      </c>
      <c r="B7" s="35">
        <f>Datenerfassung!B11</f>
        <v>0</v>
      </c>
      <c r="C7" s="27"/>
      <c r="D7" s="41" t="s">
        <v>27</v>
      </c>
      <c r="E7" s="42">
        <f>E6*H5/100</f>
        <v>0</v>
      </c>
      <c r="F7" s="27"/>
      <c r="G7" s="27"/>
      <c r="H7" s="27"/>
      <c r="I7" s="27"/>
      <c r="J7" s="1"/>
    </row>
    <row r="8" spans="1:10" ht="15" customHeight="1" thickBot="1" x14ac:dyDescent="0.35">
      <c r="A8" s="43" t="s">
        <v>28</v>
      </c>
      <c r="B8" s="44">
        <f>(B5+(B6/12)+B7)*0.25</f>
        <v>0</v>
      </c>
      <c r="C8" s="27"/>
      <c r="D8" s="29" t="s">
        <v>29</v>
      </c>
      <c r="E8" s="45">
        <f>Datenerfassung!B16</f>
        <v>0</v>
      </c>
      <c r="F8" s="27"/>
      <c r="G8" s="27"/>
      <c r="H8" s="27"/>
      <c r="I8" s="27"/>
      <c r="J8" s="1"/>
    </row>
    <row r="9" spans="1:10" ht="15" customHeight="1" thickBot="1" x14ac:dyDescent="0.35">
      <c r="A9" s="74" t="s">
        <v>30</v>
      </c>
      <c r="B9" s="75">
        <f>B5+(B6/12)+B7+B8</f>
        <v>0</v>
      </c>
      <c r="C9" s="27"/>
      <c r="D9" s="46" t="s">
        <v>13</v>
      </c>
      <c r="E9" s="47">
        <f>Datenerfassung!B15</f>
        <v>0</v>
      </c>
      <c r="F9" s="27"/>
      <c r="G9" s="106" t="s">
        <v>31</v>
      </c>
      <c r="H9" s="107"/>
      <c r="I9" s="108"/>
      <c r="J9" s="1"/>
    </row>
    <row r="10" spans="1:10" ht="15" customHeight="1" thickBot="1" x14ac:dyDescent="0.35">
      <c r="A10" s="27"/>
      <c r="B10" s="27"/>
      <c r="C10" s="27"/>
      <c r="D10" s="48"/>
      <c r="E10" s="49"/>
      <c r="F10" s="27"/>
      <c r="G10" s="109"/>
      <c r="H10" s="110"/>
      <c r="I10" s="111"/>
      <c r="J10" s="1"/>
    </row>
    <row r="11" spans="1:10" x14ac:dyDescent="0.3">
      <c r="A11" s="115" t="s">
        <v>32</v>
      </c>
      <c r="B11" s="50">
        <f>B13*52</f>
        <v>0</v>
      </c>
      <c r="C11" s="27"/>
      <c r="D11" s="51" t="s">
        <v>33</v>
      </c>
      <c r="E11" s="52">
        <f>B13/5</f>
        <v>0</v>
      </c>
      <c r="F11" s="27"/>
      <c r="G11" s="84" t="s">
        <v>34</v>
      </c>
      <c r="H11" s="85">
        <f>E13</f>
        <v>0</v>
      </c>
      <c r="I11" s="86" t="s">
        <v>35</v>
      </c>
      <c r="J11" s="1"/>
    </row>
    <row r="12" spans="1:10" ht="15" customHeight="1" thickBot="1" x14ac:dyDescent="0.35">
      <c r="A12" s="116"/>
      <c r="B12" s="53"/>
      <c r="C12" s="27"/>
      <c r="D12" s="54" t="s">
        <v>36</v>
      </c>
      <c r="E12" s="55">
        <f>E6*E11</f>
        <v>0</v>
      </c>
      <c r="F12" s="27"/>
      <c r="G12" s="87" t="s">
        <v>37</v>
      </c>
      <c r="H12" s="88" t="e">
        <f>E20</f>
        <v>#DIV/0!</v>
      </c>
      <c r="I12" s="89" t="s">
        <v>35</v>
      </c>
      <c r="J12" s="1"/>
    </row>
    <row r="13" spans="1:10" x14ac:dyDescent="0.3">
      <c r="A13" s="31" t="s">
        <v>10</v>
      </c>
      <c r="B13" s="56">
        <f>Datenerfassung!B12</f>
        <v>0</v>
      </c>
      <c r="C13" s="27"/>
      <c r="D13" s="31" t="s">
        <v>11</v>
      </c>
      <c r="E13" s="57">
        <f>Datenerfassung!B13</f>
        <v>0</v>
      </c>
      <c r="F13" s="27"/>
      <c r="G13" s="27"/>
      <c r="H13" s="27"/>
      <c r="I13" s="27"/>
      <c r="J13" s="1"/>
    </row>
    <row r="14" spans="1:10" ht="15" customHeight="1" thickBot="1" x14ac:dyDescent="0.35">
      <c r="A14" s="104"/>
      <c r="B14" s="105"/>
      <c r="C14" s="27"/>
      <c r="D14" s="58" t="s">
        <v>38</v>
      </c>
      <c r="E14" s="59"/>
      <c r="F14" s="27"/>
      <c r="G14" s="27"/>
      <c r="H14" s="27"/>
      <c r="I14" s="27"/>
      <c r="J14" s="1"/>
    </row>
    <row r="15" spans="1:10" ht="17.25" thickBot="1" x14ac:dyDescent="0.35">
      <c r="A15" s="76" t="s">
        <v>39</v>
      </c>
      <c r="B15" s="77" t="e">
        <f>B9*12/B11</f>
        <v>#DIV/0!</v>
      </c>
      <c r="C15" s="27"/>
      <c r="D15" s="80" t="s">
        <v>40</v>
      </c>
      <c r="E15" s="81" t="e">
        <f>100/E12*E13</f>
        <v>#DIV/0!</v>
      </c>
      <c r="F15" s="27"/>
      <c r="G15" s="27"/>
      <c r="H15" s="27"/>
      <c r="I15" s="27"/>
      <c r="J15" s="1"/>
    </row>
    <row r="16" spans="1:10" ht="15" customHeight="1" thickBot="1" x14ac:dyDescent="0.35">
      <c r="A16" s="27"/>
      <c r="B16" s="27"/>
      <c r="C16" s="27"/>
      <c r="D16" s="27"/>
      <c r="E16" s="27"/>
      <c r="F16" s="27"/>
      <c r="G16" s="27"/>
      <c r="H16" s="27"/>
      <c r="I16" s="27"/>
      <c r="J16" s="1"/>
    </row>
    <row r="17" spans="1:10" x14ac:dyDescent="0.3">
      <c r="A17" s="4"/>
      <c r="B17" s="4"/>
      <c r="C17" s="27"/>
      <c r="D17" s="51" t="s">
        <v>41</v>
      </c>
      <c r="E17" s="60" t="e">
        <f>(E7/100*E15)*E11</f>
        <v>#DIV/0!</v>
      </c>
      <c r="F17" s="27"/>
      <c r="G17" s="27"/>
      <c r="H17" s="27"/>
      <c r="I17" s="27"/>
      <c r="J17" s="1"/>
    </row>
    <row r="18" spans="1:10" x14ac:dyDescent="0.3">
      <c r="A18" s="4"/>
      <c r="B18" s="4"/>
      <c r="C18" s="27"/>
      <c r="D18" s="54" t="s">
        <v>42</v>
      </c>
      <c r="E18" s="61" t="e">
        <f>(E8/100*E15)*E11</f>
        <v>#DIV/0!</v>
      </c>
      <c r="F18" s="27"/>
      <c r="G18" s="27"/>
      <c r="H18" s="27"/>
      <c r="I18" s="27"/>
      <c r="J18" s="1"/>
    </row>
    <row r="19" spans="1:10" ht="15" customHeight="1" thickBot="1" x14ac:dyDescent="0.35">
      <c r="A19" s="27"/>
      <c r="B19" s="27"/>
      <c r="C19" s="27"/>
      <c r="D19" s="62" t="s">
        <v>43</v>
      </c>
      <c r="E19" s="63" t="e">
        <f>(E9/100*E15)*E11</f>
        <v>#DIV/0!</v>
      </c>
      <c r="F19" s="27"/>
      <c r="G19" s="27"/>
      <c r="H19" s="27"/>
      <c r="I19" s="27"/>
      <c r="J19" s="1"/>
    </row>
    <row r="20" spans="1:10" x14ac:dyDescent="0.3">
      <c r="A20" s="27"/>
      <c r="B20" s="27"/>
      <c r="C20" s="27"/>
      <c r="D20" s="72" t="s">
        <v>44</v>
      </c>
      <c r="E20" s="82" t="e">
        <f>SUM(E17:E19)</f>
        <v>#DIV/0!</v>
      </c>
      <c r="F20" s="27"/>
      <c r="G20" s="27"/>
      <c r="H20" s="27"/>
      <c r="I20" s="27"/>
      <c r="J20" s="1"/>
    </row>
    <row r="21" spans="1:10" ht="15" customHeight="1" x14ac:dyDescent="0.3">
      <c r="A21" s="27"/>
      <c r="B21" s="27"/>
      <c r="C21" s="27"/>
      <c r="D21" s="66" t="s">
        <v>48</v>
      </c>
      <c r="E21" s="93">
        <f>Datenerfassung!B17</f>
        <v>0</v>
      </c>
      <c r="F21" s="27"/>
      <c r="G21" s="27"/>
      <c r="H21" s="27"/>
      <c r="I21" s="27"/>
      <c r="J21" s="1"/>
    </row>
    <row r="22" spans="1:10" ht="15" customHeight="1" x14ac:dyDescent="0.3">
      <c r="A22" s="27"/>
      <c r="B22" s="27"/>
      <c r="C22" s="27"/>
      <c r="D22" s="67" t="s">
        <v>47</v>
      </c>
      <c r="E22" s="94" t="e">
        <f>E21/100*E15</f>
        <v>#DIV/0!</v>
      </c>
      <c r="F22" s="27"/>
      <c r="G22" s="27"/>
      <c r="H22" s="27"/>
      <c r="I22" s="27"/>
      <c r="J22" s="1"/>
    </row>
    <row r="23" spans="1:10" ht="15" customHeight="1" thickBot="1" x14ac:dyDescent="0.35">
      <c r="A23" s="27"/>
      <c r="B23" s="27"/>
      <c r="C23" s="27"/>
      <c r="D23" s="83" t="s">
        <v>45</v>
      </c>
      <c r="E23" s="90" t="e">
        <f>(E20*B15)-E22</f>
        <v>#DIV/0!</v>
      </c>
      <c r="F23" s="64"/>
      <c r="G23" s="27"/>
      <c r="H23" s="27"/>
      <c r="I23" s="27"/>
      <c r="J23" s="1"/>
    </row>
    <row r="24" spans="1:10" x14ac:dyDescent="0.3">
      <c r="A24" s="27"/>
      <c r="B24" s="27"/>
      <c r="C24" s="27"/>
      <c r="D24" s="4"/>
      <c r="E24" s="4"/>
      <c r="F24" s="27"/>
      <c r="G24" s="27"/>
      <c r="H24" s="27"/>
      <c r="I24" s="27"/>
      <c r="J24" s="1"/>
    </row>
    <row r="25" spans="1:10" x14ac:dyDescent="0.3">
      <c r="A25" s="27"/>
      <c r="B25" s="27"/>
      <c r="C25" s="27"/>
      <c r="D25" s="4"/>
      <c r="E25" s="4"/>
      <c r="F25" s="27"/>
      <c r="G25" s="27"/>
      <c r="H25" s="27"/>
      <c r="I25" s="27"/>
      <c r="J25" s="1"/>
    </row>
    <row r="26" spans="1:10" x14ac:dyDescent="0.3">
      <c r="A26" s="27"/>
      <c r="B26" s="27"/>
      <c r="C26" s="27"/>
      <c r="D26" s="4"/>
      <c r="E26" s="65"/>
      <c r="F26" s="27"/>
      <c r="G26" s="27"/>
      <c r="H26" s="27"/>
      <c r="I26" s="27"/>
      <c r="J26" s="1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1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14:B14"/>
    <mergeCell ref="G9:I10"/>
    <mergeCell ref="G3:I3"/>
    <mergeCell ref="A11:A12"/>
    <mergeCell ref="A1:B2"/>
    <mergeCell ref="D1:E2"/>
    <mergeCell ref="G1:I2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E21" sqref="E21:E22"/>
    </sheetView>
  </sheetViews>
  <sheetFormatPr baseColWidth="10" defaultRowHeight="16.5" x14ac:dyDescent="0.3"/>
  <cols>
    <col min="1" max="1" width="22.875" customWidth="1"/>
    <col min="2" max="2" width="21.625" customWidth="1"/>
    <col min="3" max="3" width="6.875" customWidth="1"/>
    <col min="4" max="4" width="38.75" bestFit="1" customWidth="1"/>
    <col min="5" max="5" width="12.625" customWidth="1"/>
    <col min="6" max="6" width="7.5" customWidth="1"/>
    <col min="7" max="7" width="23.875" bestFit="1" customWidth="1"/>
  </cols>
  <sheetData>
    <row r="1" spans="1:10" x14ac:dyDescent="0.3">
      <c r="A1" s="117" t="s">
        <v>16</v>
      </c>
      <c r="B1" s="118"/>
      <c r="C1" s="4"/>
      <c r="D1" s="117" t="s">
        <v>17</v>
      </c>
      <c r="E1" s="118"/>
      <c r="F1" s="4"/>
      <c r="G1" s="117" t="s">
        <v>18</v>
      </c>
      <c r="H1" s="121"/>
      <c r="I1" s="118"/>
    </row>
    <row r="2" spans="1:10" ht="15" customHeight="1" thickBot="1" x14ac:dyDescent="0.35">
      <c r="A2" s="119"/>
      <c r="B2" s="120"/>
      <c r="C2" s="4"/>
      <c r="D2" s="119"/>
      <c r="E2" s="120"/>
      <c r="F2" s="4"/>
      <c r="G2" s="119"/>
      <c r="H2" s="122"/>
      <c r="I2" s="120"/>
    </row>
    <row r="3" spans="1:10" x14ac:dyDescent="0.3">
      <c r="A3" s="72" t="s">
        <v>19</v>
      </c>
      <c r="B3" s="73"/>
      <c r="C3" s="27"/>
      <c r="D3" s="72" t="s">
        <v>0</v>
      </c>
      <c r="E3" s="73"/>
      <c r="F3" s="27"/>
      <c r="G3" s="112" t="s">
        <v>20</v>
      </c>
      <c r="H3" s="113"/>
      <c r="I3" s="114"/>
      <c r="J3" s="1"/>
    </row>
    <row r="4" spans="1:10" x14ac:dyDescent="0.3">
      <c r="A4" s="15" t="s">
        <v>21</v>
      </c>
      <c r="B4" s="28"/>
      <c r="C4" s="27"/>
      <c r="D4" s="29" t="s">
        <v>1</v>
      </c>
      <c r="E4" s="30">
        <f>Datenerfassung!B5</f>
        <v>0</v>
      </c>
      <c r="F4" s="27"/>
      <c r="G4" s="31" t="s">
        <v>22</v>
      </c>
      <c r="H4" s="32">
        <f>Datenerfassung!E14</f>
        <v>0</v>
      </c>
      <c r="I4" s="33" t="s">
        <v>23</v>
      </c>
      <c r="J4" s="1"/>
    </row>
    <row r="5" spans="1:10" ht="15" customHeight="1" thickBot="1" x14ac:dyDescent="0.35">
      <c r="A5" s="34" t="s">
        <v>24</v>
      </c>
      <c r="B5" s="35">
        <f>Datenerfassung!E9</f>
        <v>0</v>
      </c>
      <c r="C5" s="27"/>
      <c r="D5" s="29" t="s">
        <v>2</v>
      </c>
      <c r="E5" s="30">
        <f>Datenerfassung!B6</f>
        <v>0</v>
      </c>
      <c r="F5" s="27"/>
      <c r="G5" s="36" t="s">
        <v>25</v>
      </c>
      <c r="H5" s="37">
        <f>100/261*H4</f>
        <v>0</v>
      </c>
      <c r="I5" s="38" t="s">
        <v>26</v>
      </c>
      <c r="J5" s="1"/>
    </row>
    <row r="6" spans="1:10" x14ac:dyDescent="0.3">
      <c r="A6" s="34" t="s">
        <v>8</v>
      </c>
      <c r="B6" s="39">
        <f>Datenerfassung!E10</f>
        <v>0</v>
      </c>
      <c r="C6" s="27"/>
      <c r="D6" s="78" t="s">
        <v>49</v>
      </c>
      <c r="E6" s="79">
        <f>NETWORKDAYS(E4,E5)</f>
        <v>0</v>
      </c>
      <c r="F6" s="27"/>
      <c r="G6" s="27"/>
      <c r="H6" s="27"/>
      <c r="I6" s="27"/>
      <c r="J6" s="1"/>
    </row>
    <row r="7" spans="1:10" x14ac:dyDescent="0.3">
      <c r="A7" s="40" t="s">
        <v>9</v>
      </c>
      <c r="B7" s="35">
        <f>Datenerfassung!E11</f>
        <v>0</v>
      </c>
      <c r="C7" s="27"/>
      <c r="D7" s="41" t="s">
        <v>27</v>
      </c>
      <c r="E7" s="42">
        <f>E6*H5/100</f>
        <v>0</v>
      </c>
      <c r="F7" s="27"/>
      <c r="G7" s="27"/>
      <c r="H7" s="27"/>
      <c r="I7" s="27"/>
      <c r="J7" s="1"/>
    </row>
    <row r="8" spans="1:10" ht="15" customHeight="1" thickBot="1" x14ac:dyDescent="0.35">
      <c r="A8" s="43" t="s">
        <v>28</v>
      </c>
      <c r="B8" s="44">
        <f>(B5+(B6/12)+B7)*0.25</f>
        <v>0</v>
      </c>
      <c r="C8" s="27"/>
      <c r="D8" s="29" t="s">
        <v>29</v>
      </c>
      <c r="E8" s="45">
        <f>Datenerfassung!E16</f>
        <v>0</v>
      </c>
      <c r="F8" s="27"/>
      <c r="G8" s="27"/>
      <c r="H8" s="27"/>
      <c r="I8" s="27"/>
      <c r="J8" s="1"/>
    </row>
    <row r="9" spans="1:10" ht="15" customHeight="1" thickBot="1" x14ac:dyDescent="0.35">
      <c r="A9" s="74" t="s">
        <v>30</v>
      </c>
      <c r="B9" s="75">
        <f>B5+(B6/12)+B7+B8</f>
        <v>0</v>
      </c>
      <c r="C9" s="27"/>
      <c r="D9" s="46" t="s">
        <v>13</v>
      </c>
      <c r="E9" s="47">
        <f>Datenerfassung!E15</f>
        <v>0</v>
      </c>
      <c r="F9" s="27"/>
      <c r="G9" s="106" t="s">
        <v>31</v>
      </c>
      <c r="H9" s="107"/>
      <c r="I9" s="108"/>
      <c r="J9" s="1"/>
    </row>
    <row r="10" spans="1:10" ht="15" customHeight="1" thickBot="1" x14ac:dyDescent="0.35">
      <c r="A10" s="27"/>
      <c r="B10" s="27"/>
      <c r="C10" s="27"/>
      <c r="D10" s="48"/>
      <c r="E10" s="49"/>
      <c r="F10" s="27"/>
      <c r="G10" s="109"/>
      <c r="H10" s="110"/>
      <c r="I10" s="111"/>
      <c r="J10" s="1"/>
    </row>
    <row r="11" spans="1:10" x14ac:dyDescent="0.3">
      <c r="A11" s="115" t="s">
        <v>32</v>
      </c>
      <c r="B11" s="50">
        <f>B13*52</f>
        <v>0</v>
      </c>
      <c r="C11" s="27"/>
      <c r="D11" s="51" t="s">
        <v>33</v>
      </c>
      <c r="E11" s="52">
        <f>B13/5</f>
        <v>0</v>
      </c>
      <c r="F11" s="27"/>
      <c r="G11" s="84" t="s">
        <v>34</v>
      </c>
      <c r="H11" s="85">
        <f>E13</f>
        <v>0</v>
      </c>
      <c r="I11" s="86" t="s">
        <v>35</v>
      </c>
      <c r="J11" s="1"/>
    </row>
    <row r="12" spans="1:10" ht="15" customHeight="1" thickBot="1" x14ac:dyDescent="0.35">
      <c r="A12" s="116"/>
      <c r="B12" s="53"/>
      <c r="C12" s="27"/>
      <c r="D12" s="54" t="s">
        <v>36</v>
      </c>
      <c r="E12" s="55">
        <f>E6*E11</f>
        <v>0</v>
      </c>
      <c r="F12" s="27"/>
      <c r="G12" s="87" t="s">
        <v>37</v>
      </c>
      <c r="H12" s="88" t="e">
        <f>E20</f>
        <v>#DIV/0!</v>
      </c>
      <c r="I12" s="89" t="s">
        <v>35</v>
      </c>
      <c r="J12" s="1"/>
    </row>
    <row r="13" spans="1:10" x14ac:dyDescent="0.3">
      <c r="A13" s="31" t="s">
        <v>10</v>
      </c>
      <c r="B13" s="56">
        <f>Datenerfassung!E12</f>
        <v>0</v>
      </c>
      <c r="C13" s="27"/>
      <c r="D13" s="31" t="s">
        <v>11</v>
      </c>
      <c r="E13" s="57">
        <f>Datenerfassung!E13</f>
        <v>0</v>
      </c>
      <c r="F13" s="27"/>
      <c r="G13" s="27"/>
      <c r="H13" s="27"/>
      <c r="I13" s="27"/>
      <c r="J13" s="1"/>
    </row>
    <row r="14" spans="1:10" ht="15" customHeight="1" thickBot="1" x14ac:dyDescent="0.35">
      <c r="A14" s="104"/>
      <c r="B14" s="105"/>
      <c r="C14" s="27"/>
      <c r="D14" s="58" t="s">
        <v>38</v>
      </c>
      <c r="E14" s="59"/>
      <c r="F14" s="27"/>
      <c r="G14" s="27"/>
      <c r="H14" s="27"/>
      <c r="I14" s="27"/>
      <c r="J14" s="1"/>
    </row>
    <row r="15" spans="1:10" ht="17.25" thickBot="1" x14ac:dyDescent="0.35">
      <c r="A15" s="76" t="s">
        <v>39</v>
      </c>
      <c r="B15" s="77" t="e">
        <f>B9*12/B11</f>
        <v>#DIV/0!</v>
      </c>
      <c r="C15" s="27"/>
      <c r="D15" s="80" t="s">
        <v>40</v>
      </c>
      <c r="E15" s="81" t="e">
        <f>100/E12*E13</f>
        <v>#DIV/0!</v>
      </c>
      <c r="F15" s="27"/>
      <c r="G15" s="27"/>
      <c r="H15" s="27"/>
      <c r="I15" s="27"/>
      <c r="J15" s="1"/>
    </row>
    <row r="16" spans="1:10" ht="15" customHeight="1" thickBot="1" x14ac:dyDescent="0.35">
      <c r="A16" s="27"/>
      <c r="B16" s="27"/>
      <c r="C16" s="27"/>
      <c r="D16" s="27"/>
      <c r="E16" s="27"/>
      <c r="F16" s="27"/>
      <c r="G16" s="27"/>
      <c r="H16" s="27"/>
      <c r="I16" s="27"/>
      <c r="J16" s="1"/>
    </row>
    <row r="17" spans="1:10" x14ac:dyDescent="0.3">
      <c r="A17" s="4"/>
      <c r="B17" s="4"/>
      <c r="C17" s="27"/>
      <c r="D17" s="51" t="s">
        <v>41</v>
      </c>
      <c r="E17" s="60" t="e">
        <f>(E7/100*E15)*E11</f>
        <v>#DIV/0!</v>
      </c>
      <c r="F17" s="27"/>
      <c r="G17" s="27"/>
      <c r="H17" s="27"/>
      <c r="I17" s="27"/>
      <c r="J17" s="1"/>
    </row>
    <row r="18" spans="1:10" x14ac:dyDescent="0.3">
      <c r="A18" s="4"/>
      <c r="B18" s="4"/>
      <c r="C18" s="27"/>
      <c r="D18" s="54" t="s">
        <v>42</v>
      </c>
      <c r="E18" s="61" t="e">
        <f>(E8/100*E15)*E11</f>
        <v>#DIV/0!</v>
      </c>
      <c r="F18" s="27"/>
      <c r="G18" s="27"/>
      <c r="H18" s="27"/>
      <c r="I18" s="27"/>
      <c r="J18" s="1"/>
    </row>
    <row r="19" spans="1:10" ht="15" customHeight="1" thickBot="1" x14ac:dyDescent="0.35">
      <c r="A19" s="27"/>
      <c r="B19" s="27"/>
      <c r="C19" s="27"/>
      <c r="D19" s="62" t="s">
        <v>43</v>
      </c>
      <c r="E19" s="63" t="e">
        <f>(E9/100*E15)*E11</f>
        <v>#DIV/0!</v>
      </c>
      <c r="F19" s="27"/>
      <c r="G19" s="27"/>
      <c r="H19" s="27"/>
      <c r="I19" s="27"/>
      <c r="J19" s="1"/>
    </row>
    <row r="20" spans="1:10" x14ac:dyDescent="0.3">
      <c r="A20" s="27"/>
      <c r="B20" s="27"/>
      <c r="C20" s="27"/>
      <c r="D20" s="72" t="s">
        <v>44</v>
      </c>
      <c r="E20" s="82" t="e">
        <f>SUM(E17:E19)</f>
        <v>#DIV/0!</v>
      </c>
      <c r="F20" s="27"/>
      <c r="G20" s="27"/>
      <c r="H20" s="27"/>
      <c r="I20" s="27"/>
      <c r="J20" s="1"/>
    </row>
    <row r="21" spans="1:10" ht="15" customHeight="1" x14ac:dyDescent="0.3">
      <c r="A21" s="27"/>
      <c r="B21" s="27"/>
      <c r="C21" s="27"/>
      <c r="D21" s="66" t="s">
        <v>48</v>
      </c>
      <c r="E21" s="93">
        <f>Datenerfassung!E17</f>
        <v>0</v>
      </c>
      <c r="F21" s="27"/>
      <c r="G21" s="27"/>
      <c r="H21" s="27"/>
      <c r="I21" s="27"/>
      <c r="J21" s="1"/>
    </row>
    <row r="22" spans="1:10" ht="15" customHeight="1" x14ac:dyDescent="0.3">
      <c r="A22" s="27"/>
      <c r="B22" s="27"/>
      <c r="C22" s="27"/>
      <c r="D22" s="67" t="s">
        <v>47</v>
      </c>
      <c r="E22" s="94" t="e">
        <f>E21/100*E15</f>
        <v>#DIV/0!</v>
      </c>
      <c r="F22" s="27"/>
      <c r="G22" s="27"/>
      <c r="H22" s="27"/>
      <c r="I22" s="27"/>
      <c r="J22" s="1"/>
    </row>
    <row r="23" spans="1:10" ht="15" customHeight="1" thickBot="1" x14ac:dyDescent="0.35">
      <c r="A23" s="27"/>
      <c r="B23" s="27"/>
      <c r="C23" s="27"/>
      <c r="D23" s="83" t="s">
        <v>45</v>
      </c>
      <c r="E23" s="90" t="e">
        <f>(E20*B15)-(E21/100*E15)</f>
        <v>#DIV/0!</v>
      </c>
      <c r="F23" s="64"/>
      <c r="G23" s="27"/>
      <c r="H23" s="27"/>
      <c r="I23" s="27"/>
      <c r="J23" s="1"/>
    </row>
    <row r="24" spans="1:10" x14ac:dyDescent="0.3">
      <c r="A24" s="27"/>
      <c r="B24" s="27"/>
      <c r="C24" s="27"/>
      <c r="D24" s="4"/>
      <c r="E24" s="4"/>
      <c r="F24" s="27"/>
      <c r="G24" s="27"/>
      <c r="H24" s="27"/>
      <c r="I24" s="27"/>
      <c r="J24" s="1"/>
    </row>
    <row r="25" spans="1:10" x14ac:dyDescent="0.3">
      <c r="A25" s="27"/>
      <c r="B25" s="27"/>
      <c r="C25" s="27"/>
      <c r="D25" s="4"/>
      <c r="E25" s="4"/>
      <c r="F25" s="27"/>
      <c r="G25" s="27"/>
      <c r="H25" s="27"/>
      <c r="I25" s="27"/>
      <c r="J25" s="1"/>
    </row>
    <row r="26" spans="1:10" x14ac:dyDescent="0.3">
      <c r="A26" s="1"/>
      <c r="B26" s="1"/>
      <c r="C26" s="1"/>
      <c r="E26" s="2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14:B14"/>
    <mergeCell ref="G9:I10"/>
    <mergeCell ref="G3:I3"/>
    <mergeCell ref="A11:A12"/>
    <mergeCell ref="A1:B2"/>
    <mergeCell ref="D1:E2"/>
    <mergeCell ref="G1:I2"/>
  </mergeCells>
  <pageMargins left="0.7" right="0.7" top="0.78740157499999996" bottom="0.78740157499999996" header="0.3" footer="0.3"/>
  <pageSetup paperSize="9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>
      <selection activeCell="E21" sqref="E21:E22"/>
    </sheetView>
  </sheetViews>
  <sheetFormatPr baseColWidth="10" defaultRowHeight="16.5" x14ac:dyDescent="0.3"/>
  <cols>
    <col min="1" max="1" width="22.875" customWidth="1"/>
    <col min="2" max="2" width="21.625" customWidth="1"/>
    <col min="3" max="3" width="6.875" customWidth="1"/>
    <col min="4" max="4" width="38.75" bestFit="1" customWidth="1"/>
    <col min="5" max="5" width="12.625" customWidth="1"/>
    <col min="6" max="6" width="7.5" customWidth="1"/>
    <col min="7" max="7" width="23.875" bestFit="1" customWidth="1"/>
  </cols>
  <sheetData>
    <row r="1" spans="1:10" x14ac:dyDescent="0.3">
      <c r="A1" s="117" t="s">
        <v>16</v>
      </c>
      <c r="B1" s="118"/>
      <c r="C1" s="4"/>
      <c r="D1" s="117" t="s">
        <v>17</v>
      </c>
      <c r="E1" s="118"/>
      <c r="F1" s="4"/>
      <c r="G1" s="117" t="s">
        <v>18</v>
      </c>
      <c r="H1" s="121"/>
      <c r="I1" s="118"/>
    </row>
    <row r="2" spans="1:10" ht="15" customHeight="1" thickBot="1" x14ac:dyDescent="0.35">
      <c r="A2" s="119"/>
      <c r="B2" s="120"/>
      <c r="C2" s="4"/>
      <c r="D2" s="119"/>
      <c r="E2" s="120"/>
      <c r="F2" s="4"/>
      <c r="G2" s="119"/>
      <c r="H2" s="122"/>
      <c r="I2" s="120"/>
    </row>
    <row r="3" spans="1:10" x14ac:dyDescent="0.3">
      <c r="A3" s="72" t="s">
        <v>19</v>
      </c>
      <c r="B3" s="73"/>
      <c r="C3" s="27"/>
      <c r="D3" s="72" t="s">
        <v>0</v>
      </c>
      <c r="E3" s="73"/>
      <c r="F3" s="27"/>
      <c r="G3" s="112" t="s">
        <v>20</v>
      </c>
      <c r="H3" s="113"/>
      <c r="I3" s="114"/>
      <c r="J3" s="1"/>
    </row>
    <row r="4" spans="1:10" x14ac:dyDescent="0.3">
      <c r="A4" s="15" t="s">
        <v>21</v>
      </c>
      <c r="B4" s="28"/>
      <c r="C4" s="27"/>
      <c r="D4" s="29" t="s">
        <v>1</v>
      </c>
      <c r="E4" s="30">
        <f>Datenerfassung!B5</f>
        <v>0</v>
      </c>
      <c r="F4" s="27"/>
      <c r="G4" s="31" t="s">
        <v>22</v>
      </c>
      <c r="H4" s="32">
        <f>Datenerfassung!H14</f>
        <v>0</v>
      </c>
      <c r="I4" s="33" t="s">
        <v>23</v>
      </c>
      <c r="J4" s="1"/>
    </row>
    <row r="5" spans="1:10" ht="15" customHeight="1" thickBot="1" x14ac:dyDescent="0.35">
      <c r="A5" s="34" t="s">
        <v>24</v>
      </c>
      <c r="B5" s="35">
        <f>Datenerfassung!H9</f>
        <v>0</v>
      </c>
      <c r="C5" s="27"/>
      <c r="D5" s="29" t="s">
        <v>2</v>
      </c>
      <c r="E5" s="30">
        <f>Datenerfassung!B6</f>
        <v>0</v>
      </c>
      <c r="F5" s="27"/>
      <c r="G5" s="36" t="s">
        <v>25</v>
      </c>
      <c r="H5" s="37">
        <f>100/261*H4</f>
        <v>0</v>
      </c>
      <c r="I5" s="38" t="s">
        <v>26</v>
      </c>
      <c r="J5" s="1"/>
    </row>
    <row r="6" spans="1:10" x14ac:dyDescent="0.3">
      <c r="A6" s="34" t="s">
        <v>8</v>
      </c>
      <c r="B6" s="39">
        <f>Datenerfassung!H10</f>
        <v>0</v>
      </c>
      <c r="C6" s="27"/>
      <c r="D6" s="78" t="s">
        <v>49</v>
      </c>
      <c r="E6" s="79">
        <f>NETWORKDAYS(E4,E5)</f>
        <v>0</v>
      </c>
      <c r="F6" s="27"/>
      <c r="G6" s="27"/>
      <c r="H6" s="27"/>
      <c r="I6" s="27"/>
      <c r="J6" s="1"/>
    </row>
    <row r="7" spans="1:10" x14ac:dyDescent="0.3">
      <c r="A7" s="40" t="s">
        <v>9</v>
      </c>
      <c r="B7" s="35">
        <f>Datenerfassung!H11</f>
        <v>0</v>
      </c>
      <c r="C7" s="27"/>
      <c r="D7" s="41" t="s">
        <v>27</v>
      </c>
      <c r="E7" s="42">
        <f>E6*H5/100</f>
        <v>0</v>
      </c>
      <c r="F7" s="27"/>
      <c r="G7" s="27"/>
      <c r="H7" s="27"/>
      <c r="I7" s="27"/>
      <c r="J7" s="1"/>
    </row>
    <row r="8" spans="1:10" ht="15" customHeight="1" thickBot="1" x14ac:dyDescent="0.35">
      <c r="A8" s="43" t="s">
        <v>28</v>
      </c>
      <c r="B8" s="44">
        <f>(B5+(B6/12)+B7)*0.25</f>
        <v>0</v>
      </c>
      <c r="C8" s="27"/>
      <c r="D8" s="29" t="s">
        <v>29</v>
      </c>
      <c r="E8" s="45">
        <f>Datenerfassung!H16</f>
        <v>0</v>
      </c>
      <c r="F8" s="27"/>
      <c r="G8" s="27"/>
      <c r="H8" s="27"/>
      <c r="I8" s="27"/>
      <c r="J8" s="1"/>
    </row>
    <row r="9" spans="1:10" ht="15" customHeight="1" thickBot="1" x14ac:dyDescent="0.35">
      <c r="A9" s="74" t="s">
        <v>30</v>
      </c>
      <c r="B9" s="75">
        <f>B5+(B6/12)+B7+B8</f>
        <v>0</v>
      </c>
      <c r="C9" s="27"/>
      <c r="D9" s="46" t="s">
        <v>13</v>
      </c>
      <c r="E9" s="47">
        <f>Datenerfassung!H15</f>
        <v>0</v>
      </c>
      <c r="F9" s="27"/>
      <c r="G9" s="106" t="s">
        <v>31</v>
      </c>
      <c r="H9" s="107"/>
      <c r="I9" s="108"/>
      <c r="J9" s="1"/>
    </row>
    <row r="10" spans="1:10" ht="15" customHeight="1" thickBot="1" x14ac:dyDescent="0.35">
      <c r="A10" s="27"/>
      <c r="B10" s="27"/>
      <c r="C10" s="27"/>
      <c r="D10" s="48"/>
      <c r="E10" s="49"/>
      <c r="F10" s="27"/>
      <c r="G10" s="109"/>
      <c r="H10" s="110"/>
      <c r="I10" s="111"/>
      <c r="J10" s="1"/>
    </row>
    <row r="11" spans="1:10" x14ac:dyDescent="0.3">
      <c r="A11" s="115" t="s">
        <v>32</v>
      </c>
      <c r="B11" s="50">
        <f>B13*52</f>
        <v>0</v>
      </c>
      <c r="C11" s="27"/>
      <c r="D11" s="51" t="s">
        <v>33</v>
      </c>
      <c r="E11" s="52">
        <f>B13/5</f>
        <v>0</v>
      </c>
      <c r="F11" s="27"/>
      <c r="G11" s="84" t="s">
        <v>34</v>
      </c>
      <c r="H11" s="85">
        <f>E13</f>
        <v>0</v>
      </c>
      <c r="I11" s="86" t="s">
        <v>35</v>
      </c>
      <c r="J11" s="1"/>
    </row>
    <row r="12" spans="1:10" ht="15" customHeight="1" thickBot="1" x14ac:dyDescent="0.35">
      <c r="A12" s="116"/>
      <c r="B12" s="53"/>
      <c r="C12" s="27"/>
      <c r="D12" s="54" t="s">
        <v>36</v>
      </c>
      <c r="E12" s="55">
        <f>E6*E11</f>
        <v>0</v>
      </c>
      <c r="F12" s="27"/>
      <c r="G12" s="87" t="s">
        <v>37</v>
      </c>
      <c r="H12" s="88" t="e">
        <f>E20</f>
        <v>#DIV/0!</v>
      </c>
      <c r="I12" s="89" t="s">
        <v>35</v>
      </c>
      <c r="J12" s="1"/>
    </row>
    <row r="13" spans="1:10" x14ac:dyDescent="0.3">
      <c r="A13" s="31" t="s">
        <v>10</v>
      </c>
      <c r="B13" s="56">
        <f>Datenerfassung!H12</f>
        <v>0</v>
      </c>
      <c r="C13" s="27"/>
      <c r="D13" s="31" t="s">
        <v>11</v>
      </c>
      <c r="E13" s="57">
        <f>Datenerfassung!H13</f>
        <v>0</v>
      </c>
      <c r="F13" s="27"/>
      <c r="G13" s="27"/>
      <c r="H13" s="27"/>
      <c r="I13" s="27"/>
      <c r="J13" s="1"/>
    </row>
    <row r="14" spans="1:10" ht="15" customHeight="1" thickBot="1" x14ac:dyDescent="0.35">
      <c r="A14" s="104"/>
      <c r="B14" s="105"/>
      <c r="C14" s="27"/>
      <c r="D14" s="58" t="s">
        <v>38</v>
      </c>
      <c r="E14" s="59"/>
      <c r="F14" s="27"/>
      <c r="G14" s="27"/>
      <c r="H14" s="27"/>
      <c r="I14" s="27"/>
      <c r="J14" s="1"/>
    </row>
    <row r="15" spans="1:10" ht="17.25" thickBot="1" x14ac:dyDescent="0.35">
      <c r="A15" s="76" t="s">
        <v>39</v>
      </c>
      <c r="B15" s="77" t="e">
        <f>B9*12/B11</f>
        <v>#DIV/0!</v>
      </c>
      <c r="C15" s="27"/>
      <c r="D15" s="80" t="s">
        <v>40</v>
      </c>
      <c r="E15" s="81" t="e">
        <f>100/E12*E13</f>
        <v>#DIV/0!</v>
      </c>
      <c r="F15" s="27"/>
      <c r="G15" s="27"/>
      <c r="H15" s="27"/>
      <c r="I15" s="27"/>
      <c r="J15" s="1"/>
    </row>
    <row r="16" spans="1:10" ht="15" customHeight="1" thickBot="1" x14ac:dyDescent="0.35">
      <c r="A16" s="27"/>
      <c r="B16" s="27"/>
      <c r="C16" s="27"/>
      <c r="D16" s="27"/>
      <c r="E16" s="27"/>
      <c r="F16" s="27"/>
      <c r="G16" s="27"/>
      <c r="H16" s="27"/>
      <c r="I16" s="27"/>
      <c r="J16" s="1"/>
    </row>
    <row r="17" spans="1:10" x14ac:dyDescent="0.3">
      <c r="A17" s="4"/>
      <c r="B17" s="4"/>
      <c r="C17" s="27"/>
      <c r="D17" s="51" t="s">
        <v>41</v>
      </c>
      <c r="E17" s="60" t="e">
        <f>(E7/100*E15)*E11</f>
        <v>#DIV/0!</v>
      </c>
      <c r="F17" s="27"/>
      <c r="G17" s="27"/>
      <c r="H17" s="27"/>
      <c r="I17" s="27"/>
      <c r="J17" s="1"/>
    </row>
    <row r="18" spans="1:10" x14ac:dyDescent="0.3">
      <c r="A18" s="4"/>
      <c r="B18" s="4"/>
      <c r="C18" s="27"/>
      <c r="D18" s="54" t="s">
        <v>42</v>
      </c>
      <c r="E18" s="61" t="e">
        <f>(E8/100*E15)*E11</f>
        <v>#DIV/0!</v>
      </c>
      <c r="F18" s="27"/>
      <c r="G18" s="27"/>
      <c r="H18" s="27"/>
      <c r="I18" s="27"/>
      <c r="J18" s="1"/>
    </row>
    <row r="19" spans="1:10" ht="15" customHeight="1" thickBot="1" x14ac:dyDescent="0.35">
      <c r="A19" s="27"/>
      <c r="B19" s="27"/>
      <c r="C19" s="27"/>
      <c r="D19" s="62" t="s">
        <v>43</v>
      </c>
      <c r="E19" s="63" t="e">
        <f>(E9/100*E15)*E11</f>
        <v>#DIV/0!</v>
      </c>
      <c r="F19" s="27"/>
      <c r="G19" s="27"/>
      <c r="H19" s="27"/>
      <c r="I19" s="27"/>
      <c r="J19" s="1"/>
    </row>
    <row r="20" spans="1:10" x14ac:dyDescent="0.3">
      <c r="A20" s="27"/>
      <c r="B20" s="27"/>
      <c r="C20" s="27"/>
      <c r="D20" s="72" t="s">
        <v>44</v>
      </c>
      <c r="E20" s="82" t="e">
        <f>SUM(E17:E19)</f>
        <v>#DIV/0!</v>
      </c>
      <c r="F20" s="27"/>
      <c r="G20" s="27"/>
      <c r="H20" s="27"/>
      <c r="I20" s="27"/>
      <c r="J20" s="1"/>
    </row>
    <row r="21" spans="1:10" ht="15" customHeight="1" x14ac:dyDescent="0.3">
      <c r="A21" s="27"/>
      <c r="B21" s="27"/>
      <c r="C21" s="27"/>
      <c r="D21" s="66" t="s">
        <v>48</v>
      </c>
      <c r="E21" s="93">
        <f>Datenerfassung!H17</f>
        <v>0</v>
      </c>
      <c r="F21" s="27"/>
      <c r="G21" s="27"/>
      <c r="H21" s="27"/>
      <c r="I21" s="27"/>
      <c r="J21" s="1"/>
    </row>
    <row r="22" spans="1:10" ht="15" customHeight="1" x14ac:dyDescent="0.3">
      <c r="A22" s="27"/>
      <c r="B22" s="27"/>
      <c r="C22" s="27"/>
      <c r="D22" s="67" t="s">
        <v>47</v>
      </c>
      <c r="E22" s="94" t="e">
        <f>E21/100*E15</f>
        <v>#DIV/0!</v>
      </c>
      <c r="F22" s="27"/>
      <c r="G22" s="27"/>
      <c r="H22" s="27"/>
      <c r="I22" s="27"/>
      <c r="J22" s="1"/>
    </row>
    <row r="23" spans="1:10" ht="15" customHeight="1" thickBot="1" x14ac:dyDescent="0.35">
      <c r="A23" s="27"/>
      <c r="B23" s="27"/>
      <c r="C23" s="27"/>
      <c r="D23" s="83" t="s">
        <v>45</v>
      </c>
      <c r="E23" s="90" t="e">
        <f>(E20*B15)-(E21/100*E15)</f>
        <v>#DIV/0!</v>
      </c>
      <c r="F23" s="64"/>
      <c r="G23" s="27"/>
      <c r="H23" s="27"/>
      <c r="I23" s="27"/>
      <c r="J23" s="1"/>
    </row>
    <row r="24" spans="1:10" x14ac:dyDescent="0.3">
      <c r="A24" s="27"/>
      <c r="B24" s="27"/>
      <c r="C24" s="27"/>
      <c r="D24" s="4"/>
      <c r="E24" s="4"/>
      <c r="F24" s="27"/>
      <c r="G24" s="27"/>
      <c r="H24" s="27"/>
      <c r="I24" s="27"/>
      <c r="J24" s="1"/>
    </row>
    <row r="25" spans="1:10" x14ac:dyDescent="0.3">
      <c r="A25" s="27"/>
      <c r="B25" s="27"/>
      <c r="C25" s="27"/>
      <c r="D25" s="4"/>
      <c r="E25" s="4"/>
      <c r="F25" s="27"/>
      <c r="G25" s="27"/>
      <c r="H25" s="27"/>
      <c r="I25" s="27"/>
      <c r="J25" s="1"/>
    </row>
    <row r="26" spans="1:10" x14ac:dyDescent="0.3">
      <c r="A26" s="27"/>
      <c r="B26" s="27"/>
      <c r="C26" s="27"/>
      <c r="D26" s="4"/>
      <c r="E26" s="65"/>
      <c r="F26" s="27"/>
      <c r="G26" s="27"/>
      <c r="H26" s="27"/>
      <c r="I26" s="27"/>
      <c r="J26" s="1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1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14:B14"/>
    <mergeCell ref="G9:I10"/>
    <mergeCell ref="G3:I3"/>
    <mergeCell ref="A11:A12"/>
    <mergeCell ref="A1:B2"/>
    <mergeCell ref="D1:E2"/>
    <mergeCell ref="G1:I2"/>
  </mergeCells>
  <pageMargins left="0.7" right="0.7" top="0.78740157499999996" bottom="0.78740157499999996" header="0.3" footer="0.3"/>
  <pageSetup paperSize="9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workbookViewId="0">
      <selection activeCell="E21" sqref="E21:E22"/>
    </sheetView>
  </sheetViews>
  <sheetFormatPr baseColWidth="10" defaultRowHeight="16.5" x14ac:dyDescent="0.3"/>
  <cols>
    <col min="1" max="1" width="22.875" customWidth="1"/>
    <col min="2" max="2" width="21.625" customWidth="1"/>
    <col min="3" max="3" width="6.875" customWidth="1"/>
    <col min="4" max="4" width="38.75" bestFit="1" customWidth="1"/>
    <col min="5" max="5" width="12.625" customWidth="1"/>
    <col min="6" max="6" width="7.5" customWidth="1"/>
    <col min="7" max="7" width="23.875" bestFit="1" customWidth="1"/>
  </cols>
  <sheetData>
    <row r="1" spans="1:10" x14ac:dyDescent="0.3">
      <c r="A1" s="117" t="s">
        <v>16</v>
      </c>
      <c r="B1" s="118"/>
      <c r="C1" s="4"/>
      <c r="D1" s="117" t="s">
        <v>17</v>
      </c>
      <c r="E1" s="118"/>
      <c r="F1" s="4"/>
      <c r="G1" s="117" t="s">
        <v>18</v>
      </c>
      <c r="H1" s="121"/>
      <c r="I1" s="118"/>
    </row>
    <row r="2" spans="1:10" ht="15" customHeight="1" thickBot="1" x14ac:dyDescent="0.35">
      <c r="A2" s="119"/>
      <c r="B2" s="120"/>
      <c r="C2" s="4"/>
      <c r="D2" s="119"/>
      <c r="E2" s="120"/>
      <c r="F2" s="4"/>
      <c r="G2" s="119"/>
      <c r="H2" s="122"/>
      <c r="I2" s="120"/>
    </row>
    <row r="3" spans="1:10" x14ac:dyDescent="0.3">
      <c r="A3" s="72" t="s">
        <v>19</v>
      </c>
      <c r="B3" s="73"/>
      <c r="C3" s="27"/>
      <c r="D3" s="72" t="s">
        <v>0</v>
      </c>
      <c r="E3" s="73"/>
      <c r="F3" s="27"/>
      <c r="G3" s="112" t="s">
        <v>20</v>
      </c>
      <c r="H3" s="113"/>
      <c r="I3" s="114"/>
      <c r="J3" s="1"/>
    </row>
    <row r="4" spans="1:10" x14ac:dyDescent="0.3">
      <c r="A4" s="15" t="s">
        <v>21</v>
      </c>
      <c r="B4" s="28"/>
      <c r="C4" s="27"/>
      <c r="D4" s="29" t="s">
        <v>1</v>
      </c>
      <c r="E4" s="30">
        <f>Datenerfassung!B5</f>
        <v>0</v>
      </c>
      <c r="F4" s="27"/>
      <c r="G4" s="31" t="s">
        <v>22</v>
      </c>
      <c r="H4" s="32">
        <f>Datenerfassung!K14</f>
        <v>0</v>
      </c>
      <c r="I4" s="33" t="s">
        <v>23</v>
      </c>
      <c r="J4" s="1"/>
    </row>
    <row r="5" spans="1:10" ht="15" customHeight="1" thickBot="1" x14ac:dyDescent="0.35">
      <c r="A5" s="34" t="s">
        <v>24</v>
      </c>
      <c r="B5" s="35">
        <f>Datenerfassung!K9</f>
        <v>0</v>
      </c>
      <c r="C5" s="27"/>
      <c r="D5" s="29" t="s">
        <v>2</v>
      </c>
      <c r="E5" s="30">
        <f>Datenerfassung!B6</f>
        <v>0</v>
      </c>
      <c r="F5" s="27"/>
      <c r="G5" s="36" t="s">
        <v>25</v>
      </c>
      <c r="H5" s="37">
        <f>100/261*H4</f>
        <v>0</v>
      </c>
      <c r="I5" s="38" t="s">
        <v>26</v>
      </c>
      <c r="J5" s="1"/>
    </row>
    <row r="6" spans="1:10" x14ac:dyDescent="0.3">
      <c r="A6" s="34" t="s">
        <v>8</v>
      </c>
      <c r="B6" s="39">
        <f>Datenerfassung!K10</f>
        <v>0</v>
      </c>
      <c r="C6" s="27"/>
      <c r="D6" s="78" t="s">
        <v>49</v>
      </c>
      <c r="E6" s="79">
        <f>NETWORKDAYS(E4,E5)</f>
        <v>0</v>
      </c>
      <c r="F6" s="27"/>
      <c r="G6" s="27"/>
      <c r="H6" s="27"/>
      <c r="I6" s="27"/>
      <c r="J6" s="1"/>
    </row>
    <row r="7" spans="1:10" x14ac:dyDescent="0.3">
      <c r="A7" s="40" t="s">
        <v>9</v>
      </c>
      <c r="B7" s="35">
        <f>Datenerfassung!K11</f>
        <v>0</v>
      </c>
      <c r="C7" s="27"/>
      <c r="D7" s="41" t="s">
        <v>27</v>
      </c>
      <c r="E7" s="42">
        <f>E6*H5/100</f>
        <v>0</v>
      </c>
      <c r="F7" s="27"/>
      <c r="G7" s="27"/>
      <c r="H7" s="27"/>
      <c r="I7" s="27"/>
      <c r="J7" s="1"/>
    </row>
    <row r="8" spans="1:10" ht="15" customHeight="1" thickBot="1" x14ac:dyDescent="0.35">
      <c r="A8" s="43" t="s">
        <v>28</v>
      </c>
      <c r="B8" s="44">
        <f>(B5+(B6/12)+B7)*0.25</f>
        <v>0</v>
      </c>
      <c r="C8" s="27"/>
      <c r="D8" s="29" t="s">
        <v>29</v>
      </c>
      <c r="E8" s="45">
        <f>Datenerfassung!K16</f>
        <v>0</v>
      </c>
      <c r="F8" s="27"/>
      <c r="G8" s="27"/>
      <c r="H8" s="27"/>
      <c r="I8" s="27"/>
      <c r="J8" s="1"/>
    </row>
    <row r="9" spans="1:10" ht="15" customHeight="1" thickBot="1" x14ac:dyDescent="0.35">
      <c r="A9" s="74" t="s">
        <v>30</v>
      </c>
      <c r="B9" s="75">
        <f>B5+(B6/12)+B7+B8</f>
        <v>0</v>
      </c>
      <c r="C9" s="27"/>
      <c r="D9" s="46" t="s">
        <v>13</v>
      </c>
      <c r="E9" s="47">
        <f>Datenerfassung!K15</f>
        <v>0</v>
      </c>
      <c r="F9" s="27"/>
      <c r="G9" s="106" t="s">
        <v>31</v>
      </c>
      <c r="H9" s="107"/>
      <c r="I9" s="108"/>
      <c r="J9" s="1"/>
    </row>
    <row r="10" spans="1:10" ht="15" customHeight="1" thickBot="1" x14ac:dyDescent="0.35">
      <c r="A10" s="27"/>
      <c r="B10" s="27"/>
      <c r="C10" s="27"/>
      <c r="D10" s="48"/>
      <c r="E10" s="49"/>
      <c r="F10" s="27"/>
      <c r="G10" s="109"/>
      <c r="H10" s="110"/>
      <c r="I10" s="111"/>
      <c r="J10" s="1"/>
    </row>
    <row r="11" spans="1:10" x14ac:dyDescent="0.3">
      <c r="A11" s="115" t="s">
        <v>32</v>
      </c>
      <c r="B11" s="50">
        <f>B13*52</f>
        <v>0</v>
      </c>
      <c r="C11" s="27"/>
      <c r="D11" s="51" t="s">
        <v>33</v>
      </c>
      <c r="E11" s="52">
        <f>B13/5</f>
        <v>0</v>
      </c>
      <c r="F11" s="27"/>
      <c r="G11" s="84" t="s">
        <v>34</v>
      </c>
      <c r="H11" s="85">
        <f>E13</f>
        <v>0</v>
      </c>
      <c r="I11" s="86" t="s">
        <v>35</v>
      </c>
      <c r="J11" s="1"/>
    </row>
    <row r="12" spans="1:10" ht="15" customHeight="1" thickBot="1" x14ac:dyDescent="0.35">
      <c r="A12" s="116"/>
      <c r="B12" s="53"/>
      <c r="C12" s="27"/>
      <c r="D12" s="54" t="s">
        <v>36</v>
      </c>
      <c r="E12" s="55">
        <f>E6*E11</f>
        <v>0</v>
      </c>
      <c r="F12" s="27"/>
      <c r="G12" s="87" t="s">
        <v>37</v>
      </c>
      <c r="H12" s="88" t="e">
        <f>E20</f>
        <v>#DIV/0!</v>
      </c>
      <c r="I12" s="89" t="s">
        <v>35</v>
      </c>
      <c r="J12" s="1"/>
    </row>
    <row r="13" spans="1:10" x14ac:dyDescent="0.3">
      <c r="A13" s="31" t="s">
        <v>10</v>
      </c>
      <c r="B13" s="56">
        <f>Datenerfassung!K12</f>
        <v>0</v>
      </c>
      <c r="C13" s="27"/>
      <c r="D13" s="31" t="s">
        <v>11</v>
      </c>
      <c r="E13" s="57">
        <f>Datenerfassung!K13</f>
        <v>0</v>
      </c>
      <c r="F13" s="27"/>
      <c r="G13" s="27"/>
      <c r="H13" s="27"/>
      <c r="I13" s="27"/>
      <c r="J13" s="1"/>
    </row>
    <row r="14" spans="1:10" ht="15" customHeight="1" thickBot="1" x14ac:dyDescent="0.35">
      <c r="A14" s="104"/>
      <c r="B14" s="105"/>
      <c r="C14" s="27"/>
      <c r="D14" s="58" t="s">
        <v>38</v>
      </c>
      <c r="E14" s="59"/>
      <c r="F14" s="27"/>
      <c r="G14" s="27"/>
      <c r="H14" s="27"/>
      <c r="I14" s="27"/>
      <c r="J14" s="1"/>
    </row>
    <row r="15" spans="1:10" ht="17.25" thickBot="1" x14ac:dyDescent="0.35">
      <c r="A15" s="76" t="s">
        <v>39</v>
      </c>
      <c r="B15" s="77" t="e">
        <f>B9*12/B11</f>
        <v>#DIV/0!</v>
      </c>
      <c r="C15" s="27"/>
      <c r="D15" s="80" t="s">
        <v>40</v>
      </c>
      <c r="E15" s="81" t="e">
        <f>100/E12*E13</f>
        <v>#DIV/0!</v>
      </c>
      <c r="F15" s="27"/>
      <c r="G15" s="27"/>
      <c r="H15" s="27"/>
      <c r="I15" s="27"/>
      <c r="J15" s="1"/>
    </row>
    <row r="16" spans="1:10" ht="15" customHeight="1" thickBot="1" x14ac:dyDescent="0.35">
      <c r="A16" s="27"/>
      <c r="B16" s="27"/>
      <c r="C16" s="27"/>
      <c r="D16" s="27"/>
      <c r="E16" s="27"/>
      <c r="F16" s="27"/>
      <c r="G16" s="27"/>
      <c r="H16" s="27"/>
      <c r="I16" s="27"/>
      <c r="J16" s="1"/>
    </row>
    <row r="17" spans="1:10" x14ac:dyDescent="0.3">
      <c r="A17" s="4"/>
      <c r="B17" s="4"/>
      <c r="C17" s="27"/>
      <c r="D17" s="51" t="s">
        <v>41</v>
      </c>
      <c r="E17" s="60" t="e">
        <f>(E7/100*E15)*E11</f>
        <v>#DIV/0!</v>
      </c>
      <c r="F17" s="27"/>
      <c r="G17" s="27"/>
      <c r="H17" s="27"/>
      <c r="I17" s="27"/>
      <c r="J17" s="1"/>
    </row>
    <row r="18" spans="1:10" x14ac:dyDescent="0.3">
      <c r="A18" s="4"/>
      <c r="B18" s="4"/>
      <c r="C18" s="27"/>
      <c r="D18" s="54" t="s">
        <v>42</v>
      </c>
      <c r="E18" s="61" t="e">
        <f>(E8/100*E15)*E11</f>
        <v>#DIV/0!</v>
      </c>
      <c r="F18" s="27"/>
      <c r="G18" s="27"/>
      <c r="H18" s="27"/>
      <c r="I18" s="27"/>
      <c r="J18" s="1"/>
    </row>
    <row r="19" spans="1:10" ht="15" customHeight="1" thickBot="1" x14ac:dyDescent="0.35">
      <c r="A19" s="27"/>
      <c r="B19" s="27"/>
      <c r="C19" s="27"/>
      <c r="D19" s="62" t="s">
        <v>43</v>
      </c>
      <c r="E19" s="63" t="e">
        <f>(E9/100*E15)*E11</f>
        <v>#DIV/0!</v>
      </c>
      <c r="F19" s="27"/>
      <c r="G19" s="27"/>
      <c r="H19" s="27"/>
      <c r="I19" s="27"/>
      <c r="J19" s="1"/>
    </row>
    <row r="20" spans="1:10" x14ac:dyDescent="0.3">
      <c r="A20" s="27"/>
      <c r="B20" s="27"/>
      <c r="C20" s="27"/>
      <c r="D20" s="72" t="s">
        <v>44</v>
      </c>
      <c r="E20" s="82" t="e">
        <f>SUM(E17:E19)</f>
        <v>#DIV/0!</v>
      </c>
      <c r="F20" s="27"/>
      <c r="G20" s="27"/>
      <c r="H20" s="27"/>
      <c r="I20" s="27"/>
      <c r="J20" s="1"/>
    </row>
    <row r="21" spans="1:10" ht="15" customHeight="1" x14ac:dyDescent="0.3">
      <c r="A21" s="27"/>
      <c r="B21" s="27"/>
      <c r="C21" s="27"/>
      <c r="D21" s="66" t="s">
        <v>48</v>
      </c>
      <c r="E21" s="93">
        <f>Datenerfassung!K17</f>
        <v>0</v>
      </c>
      <c r="F21" s="27"/>
      <c r="G21" s="27"/>
      <c r="H21" s="27"/>
      <c r="I21" s="27"/>
      <c r="J21" s="1"/>
    </row>
    <row r="22" spans="1:10" ht="15" customHeight="1" x14ac:dyDescent="0.3">
      <c r="A22" s="27"/>
      <c r="B22" s="27"/>
      <c r="C22" s="27"/>
      <c r="D22" s="67" t="s">
        <v>47</v>
      </c>
      <c r="E22" s="94" t="e">
        <f>E21/100*E15</f>
        <v>#DIV/0!</v>
      </c>
      <c r="F22" s="27"/>
      <c r="G22" s="27"/>
      <c r="H22" s="27"/>
      <c r="I22" s="27"/>
      <c r="J22" s="1"/>
    </row>
    <row r="23" spans="1:10" ht="15" customHeight="1" thickBot="1" x14ac:dyDescent="0.35">
      <c r="A23" s="27"/>
      <c r="B23" s="27"/>
      <c r="C23" s="27"/>
      <c r="D23" s="83" t="s">
        <v>45</v>
      </c>
      <c r="E23" s="90" t="e">
        <f>(E20*B15)-(E21/100*E15)</f>
        <v>#DIV/0!</v>
      </c>
      <c r="F23" s="64"/>
      <c r="G23" s="27"/>
      <c r="H23" s="27"/>
      <c r="I23" s="27"/>
      <c r="J23" s="1"/>
    </row>
    <row r="24" spans="1:10" x14ac:dyDescent="0.3">
      <c r="A24" s="27"/>
      <c r="B24" s="27"/>
      <c r="C24" s="27"/>
      <c r="D24" s="4"/>
      <c r="E24" s="4"/>
      <c r="F24" s="27"/>
      <c r="G24" s="27"/>
      <c r="H24" s="27"/>
      <c r="I24" s="27"/>
      <c r="J24" s="1"/>
    </row>
    <row r="25" spans="1:10" x14ac:dyDescent="0.3">
      <c r="A25" s="27"/>
      <c r="B25" s="27"/>
      <c r="C25" s="27"/>
      <c r="D25" s="4"/>
      <c r="E25" s="4"/>
      <c r="F25" s="27"/>
      <c r="G25" s="27"/>
      <c r="H25" s="27"/>
      <c r="I25" s="27"/>
      <c r="J25" s="1"/>
    </row>
    <row r="26" spans="1:10" x14ac:dyDescent="0.3">
      <c r="A26" s="27"/>
      <c r="B26" s="27"/>
      <c r="C26" s="27"/>
      <c r="D26" s="4"/>
      <c r="E26" s="65"/>
      <c r="F26" s="27"/>
      <c r="G26" s="27"/>
      <c r="H26" s="27"/>
      <c r="I26" s="27"/>
      <c r="J26" s="1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14:B14"/>
    <mergeCell ref="G9:I10"/>
    <mergeCell ref="G3:I3"/>
    <mergeCell ref="A11:A12"/>
    <mergeCell ref="A1:B2"/>
    <mergeCell ref="D1:E2"/>
    <mergeCell ref="G1:I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Datenerfassung</vt:lpstr>
      <vt:lpstr>Mitarbeiter 1</vt:lpstr>
      <vt:lpstr>Mitarbeiter 2</vt:lpstr>
      <vt:lpstr>Mitarbeiter 3</vt:lpstr>
      <vt:lpstr>Mitarbeiter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esche@kindertagespflege-bw.de</dc:creator>
  <cp:lastModifiedBy>Luisa Mooser</cp:lastModifiedBy>
  <cp:lastPrinted>2025-05-16T13:02:21Z</cp:lastPrinted>
  <dcterms:created xsi:type="dcterms:W3CDTF">2025-03-18T14:34:27Z</dcterms:created>
  <dcterms:modified xsi:type="dcterms:W3CDTF">2025-05-16T13:02:30Z</dcterms:modified>
</cp:coreProperties>
</file>