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6_Projekt_Qualifizierungsoffensive_2024\2_Projektcontrolling\2_Formulare\3_NEU_Formular Verwendungsnachweis\"/>
    </mc:Choice>
  </mc:AlternateContent>
  <xr:revisionPtr revIDLastSave="0" documentId="13_ncr:1_{F0DD4CD5-2EC5-4C59-9A67-CB0C2F531546}" xr6:coauthVersionLast="47" xr6:coauthVersionMax="47" xr10:uidLastSave="{00000000-0000-0000-0000-000000000000}"/>
  <bookViews>
    <workbookView xWindow="-120" yWindow="-120" windowWidth="29040" windowHeight="15720" tabRatio="777" activeTab="5" xr2:uid="{6503BD7C-8BE2-44EA-97A3-AFFA5454ED11}"/>
  </bookViews>
  <sheets>
    <sheet name="Hinweise" sheetId="13" r:id="rId1"/>
    <sheet name="Deckblatt" sheetId="7" r:id="rId2"/>
    <sheet name="Personalkosten" sheetId="1" r:id="rId3"/>
    <sheet name="Sachbericht - Personalkosten" sheetId="10" r:id="rId4"/>
    <sheet name="Sachkosten" sheetId="9" r:id="rId5"/>
    <sheet name="Sachbericht - Sachkosten" sheetId="2" r:id="rId6"/>
    <sheet name="Erfolgskontrolle" sheetId="11" r:id="rId7"/>
    <sheet name="Rechnung LV" sheetId="12" state="hidden" r:id="rId8"/>
  </sheets>
  <definedNames>
    <definedName name="_Hlk179202861" localSheetId="7">'Rechnung LV'!$B$48</definedName>
    <definedName name="_xlnm.Print_Area" localSheetId="1">Deckblatt!$A$1:$C$41</definedName>
    <definedName name="_xlnm.Print_Area" localSheetId="6">Erfolgskontrolle!$A$1:$K$22</definedName>
    <definedName name="_xlnm.Print_Area" localSheetId="2">Personalkosten!$A$1:$R$42</definedName>
    <definedName name="_xlnm.Print_Area" localSheetId="7">'Rechnung LV'!$A$1:$G$51</definedName>
    <definedName name="_xlnm.Print_Area" localSheetId="3">'Sachbericht - Personalkosten'!$A$1:$C$44</definedName>
    <definedName name="_xlnm.Print_Area" localSheetId="5">'Sachbericht - Sachkosten'!$A$1:$E$52</definedName>
    <definedName name="_xlnm.Print_Area" localSheetId="4">Sachkosten!$A$1:$G$20</definedName>
    <definedName name="_xlnm.Print_Titles" localSheetId="1">Deckblatt!$1:$4</definedName>
    <definedName name="_xlnm.Print_Titles" localSheetId="2">Personalkosten!$4:$6</definedName>
    <definedName name="_xlnm.Print_Titles" localSheetId="5">'Sachbericht - Sachkosten'!$4:$6</definedName>
    <definedName name="_xlnm.Print_Titles" localSheetId="4">Sachkosten!#REF!</definedName>
  </definedNames>
  <calcPr calcId="191029"/>
  <pivotCaches>
    <pivotCache cacheId="4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2" l="1"/>
  <c r="E37" i="2"/>
  <c r="G36" i="2"/>
  <c r="E36" i="2"/>
  <c r="G35" i="2"/>
  <c r="E35" i="2"/>
  <c r="G34" i="2"/>
  <c r="E34" i="2"/>
  <c r="G33" i="2"/>
  <c r="E33" i="2"/>
  <c r="R22" i="1"/>
  <c r="P22" i="1"/>
  <c r="Q22" i="1" s="1"/>
  <c r="O22" i="1"/>
  <c r="N22" i="1"/>
  <c r="L22" i="1"/>
  <c r="J22" i="1"/>
  <c r="M22" i="1" s="1"/>
  <c r="D22" i="1"/>
  <c r="R21" i="1"/>
  <c r="P21" i="1"/>
  <c r="Q21" i="1" s="1"/>
  <c r="O21" i="1"/>
  <c r="L21" i="1"/>
  <c r="J21" i="1" s="1"/>
  <c r="M21" i="1" s="1"/>
  <c r="D21" i="1"/>
  <c r="R20" i="1"/>
  <c r="P20" i="1"/>
  <c r="Q20" i="1" s="1"/>
  <c r="O20" i="1"/>
  <c r="M20" i="1"/>
  <c r="L20" i="1"/>
  <c r="N20" i="1" s="1"/>
  <c r="J20" i="1"/>
  <c r="D20" i="1"/>
  <c r="R19" i="1"/>
  <c r="P19" i="1"/>
  <c r="Q19" i="1" s="1"/>
  <c r="O19" i="1"/>
  <c r="N19" i="1"/>
  <c r="L19" i="1"/>
  <c r="J19" i="1" s="1"/>
  <c r="M19" i="1" s="1"/>
  <c r="D19" i="1"/>
  <c r="R18" i="1"/>
  <c r="Q18" i="1"/>
  <c r="P18" i="1"/>
  <c r="O18" i="1"/>
  <c r="L18" i="1"/>
  <c r="N18" i="1" s="1"/>
  <c r="D18" i="1"/>
  <c r="F14" i="12"/>
  <c r="B11" i="12"/>
  <c r="B10" i="1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8" i="2"/>
  <c r="P8" i="1"/>
  <c r="P9" i="1"/>
  <c r="P10" i="1"/>
  <c r="P11" i="1"/>
  <c r="P12" i="1"/>
  <c r="P13" i="1"/>
  <c r="P14" i="1"/>
  <c r="P15" i="1"/>
  <c r="P16" i="1"/>
  <c r="P17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7" i="1"/>
  <c r="K42" i="1"/>
  <c r="K41" i="1"/>
  <c r="C10" i="7"/>
  <c r="A4" i="2"/>
  <c r="A4" i="9"/>
  <c r="A4" i="10"/>
  <c r="A4" i="1"/>
  <c r="C41" i="7"/>
  <c r="R7" i="1"/>
  <c r="R8" i="1"/>
  <c r="R9" i="1"/>
  <c r="R10" i="1"/>
  <c r="R11" i="1"/>
  <c r="R12" i="1"/>
  <c r="R13" i="1"/>
  <c r="R14" i="1"/>
  <c r="R15" i="1"/>
  <c r="R16" i="1"/>
  <c r="R17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N21" i="1" l="1"/>
  <c r="J18" i="1"/>
  <c r="M18" i="1" s="1"/>
  <c r="L35" i="1"/>
  <c r="J35" i="1" s="1"/>
  <c r="M35" i="1" s="1"/>
  <c r="A14" i="11" l="1"/>
  <c r="B38" i="12"/>
  <c r="D7" i="1"/>
  <c r="D8" i="1"/>
  <c r="D9" i="1"/>
  <c r="D10" i="1"/>
  <c r="D11" i="1"/>
  <c r="D12" i="1"/>
  <c r="D13" i="1"/>
  <c r="D14" i="1"/>
  <c r="D15" i="1"/>
  <c r="D16" i="1"/>
  <c r="D17" i="1"/>
  <c r="D23" i="1"/>
  <c r="D24" i="1"/>
  <c r="D25" i="1"/>
  <c r="C20" i="12"/>
  <c r="C21" i="12"/>
  <c r="C30" i="12"/>
  <c r="Q11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K40" i="1"/>
  <c r="Q24" i="1"/>
  <c r="Q25" i="1"/>
  <c r="Q39" i="1"/>
  <c r="Q7" i="1" l="1"/>
  <c r="Q8" i="1"/>
  <c r="Q9" i="1"/>
  <c r="Q10" i="1"/>
  <c r="Q12" i="1"/>
  <c r="Q13" i="1"/>
  <c r="Q14" i="1"/>
  <c r="Q15" i="1"/>
  <c r="Q16" i="1"/>
  <c r="Q17" i="1"/>
  <c r="Q23" i="1"/>
  <c r="B12" i="12" l="1"/>
  <c r="B9" i="12"/>
  <c r="D26" i="1"/>
  <c r="D27" i="1"/>
  <c r="D28" i="1"/>
  <c r="L42" i="1" l="1"/>
  <c r="L41" i="1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8" i="2"/>
  <c r="L8" i="1"/>
  <c r="J8" i="1" s="1"/>
  <c r="M8" i="1" s="1"/>
  <c r="L9" i="1"/>
  <c r="J9" i="1" s="1"/>
  <c r="M9" i="1" s="1"/>
  <c r="L10" i="1"/>
  <c r="L11" i="1"/>
  <c r="J11" i="1" s="1"/>
  <c r="L12" i="1"/>
  <c r="J12" i="1" s="1"/>
  <c r="L13" i="1"/>
  <c r="L14" i="1"/>
  <c r="J14" i="1" s="1"/>
  <c r="M14" i="1" s="1"/>
  <c r="L15" i="1"/>
  <c r="J15" i="1" s="1"/>
  <c r="M15" i="1" s="1"/>
  <c r="L16" i="1"/>
  <c r="J16" i="1" s="1"/>
  <c r="M16" i="1" s="1"/>
  <c r="L17" i="1"/>
  <c r="L23" i="1"/>
  <c r="J23" i="1" s="1"/>
  <c r="M23" i="1" s="1"/>
  <c r="L24" i="1"/>
  <c r="J24" i="1" s="1"/>
  <c r="M24" i="1" s="1"/>
  <c r="L25" i="1"/>
  <c r="J25" i="1" s="1"/>
  <c r="M25" i="1" s="1"/>
  <c r="L26" i="1"/>
  <c r="J26" i="1" s="1"/>
  <c r="M26" i="1" s="1"/>
  <c r="L27" i="1"/>
  <c r="J27" i="1" s="1"/>
  <c r="M27" i="1" s="1"/>
  <c r="L28" i="1"/>
  <c r="J28" i="1" s="1"/>
  <c r="M28" i="1" s="1"/>
  <c r="L29" i="1"/>
  <c r="J29" i="1" s="1"/>
  <c r="M29" i="1" s="1"/>
  <c r="L30" i="1"/>
  <c r="J30" i="1" s="1"/>
  <c r="M30" i="1" s="1"/>
  <c r="L31" i="1"/>
  <c r="J31" i="1" s="1"/>
  <c r="M31" i="1" s="1"/>
  <c r="L32" i="1"/>
  <c r="J32" i="1" s="1"/>
  <c r="M32" i="1" s="1"/>
  <c r="L33" i="1"/>
  <c r="J33" i="1" s="1"/>
  <c r="M33" i="1" s="1"/>
  <c r="L34" i="1"/>
  <c r="J34" i="1" s="1"/>
  <c r="M34" i="1" s="1"/>
  <c r="L36" i="1"/>
  <c r="J36" i="1" s="1"/>
  <c r="M36" i="1" s="1"/>
  <c r="L37" i="1"/>
  <c r="J37" i="1" s="1"/>
  <c r="M37" i="1" s="1"/>
  <c r="L38" i="1"/>
  <c r="J38" i="1" s="1"/>
  <c r="M38" i="1" s="1"/>
  <c r="L39" i="1"/>
  <c r="J39" i="1" s="1"/>
  <c r="M39" i="1" s="1"/>
  <c r="L7" i="1"/>
  <c r="J7" i="1" s="1"/>
  <c r="O8" i="1"/>
  <c r="O9" i="1"/>
  <c r="O10" i="1"/>
  <c r="O11" i="1"/>
  <c r="O12" i="1"/>
  <c r="O13" i="1"/>
  <c r="O14" i="1"/>
  <c r="O15" i="1"/>
  <c r="O16" i="1"/>
  <c r="O17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7" i="1"/>
  <c r="C51" i="2"/>
  <c r="C26" i="7" s="1"/>
  <c r="D29" i="1"/>
  <c r="D30" i="1"/>
  <c r="D31" i="1"/>
  <c r="D32" i="1"/>
  <c r="D33" i="1"/>
  <c r="D34" i="1"/>
  <c r="D35" i="1"/>
  <c r="D36" i="1"/>
  <c r="D37" i="1"/>
  <c r="D38" i="1"/>
  <c r="D39" i="1"/>
  <c r="J17" i="1" l="1"/>
  <c r="M17" i="1" s="1"/>
  <c r="J13" i="1"/>
  <c r="M13" i="1" s="1"/>
  <c r="M12" i="1"/>
  <c r="M11" i="1"/>
  <c r="J10" i="1"/>
  <c r="M10" i="1" s="1"/>
  <c r="M7" i="1"/>
  <c r="N37" i="1"/>
  <c r="N33" i="1"/>
  <c r="L40" i="1"/>
  <c r="N36" i="1"/>
  <c r="N38" i="1"/>
  <c r="N32" i="1"/>
  <c r="N23" i="1"/>
  <c r="N25" i="1"/>
  <c r="N24" i="1"/>
  <c r="N17" i="1"/>
  <c r="N7" i="1"/>
  <c r="N35" i="1"/>
  <c r="N16" i="1"/>
  <c r="N13" i="1"/>
  <c r="N31" i="1"/>
  <c r="N12" i="1"/>
  <c r="N14" i="1"/>
  <c r="N30" i="1"/>
  <c r="N11" i="1"/>
  <c r="N29" i="1"/>
  <c r="N10" i="1"/>
  <c r="N28" i="1"/>
  <c r="N9" i="1"/>
  <c r="N27" i="1"/>
  <c r="N8" i="1"/>
  <c r="N34" i="1"/>
  <c r="N15" i="1"/>
  <c r="N26" i="1"/>
  <c r="M5" i="1" l="1"/>
  <c r="C29" i="12" l="1"/>
  <c r="C25" i="7"/>
  <c r="C27" i="7" s="1"/>
  <c r="C31" i="12" s="1"/>
</calcChain>
</file>

<file path=xl/sharedStrings.xml><?xml version="1.0" encoding="utf-8"?>
<sst xmlns="http://schemas.openxmlformats.org/spreadsheetml/2006/main" count="277" uniqueCount="220">
  <si>
    <t>Gesamt</t>
  </si>
  <si>
    <t>Betrag in Euro</t>
  </si>
  <si>
    <t>Anzahl 
UE</t>
  </si>
  <si>
    <t>Unter Berücksichtigung der Förderrichtlinien werden untenstehende Kosten wie folgt nachgewiesen:</t>
  </si>
  <si>
    <t>ja</t>
  </si>
  <si>
    <t>nein</t>
  </si>
  <si>
    <t xml:space="preserve">Tätigkeit
      </t>
  </si>
  <si>
    <t>Durchführung Module</t>
  </si>
  <si>
    <t>Konzeption lesen</t>
  </si>
  <si>
    <t>Kursverwaltung</t>
  </si>
  <si>
    <t>Verwaltung</t>
  </si>
  <si>
    <t>Geschäftsführung</t>
  </si>
  <si>
    <t>Öffentlichkeitsarbeit</t>
  </si>
  <si>
    <t>Kursabrechnung</t>
  </si>
  <si>
    <t>Tätigkeit</t>
  </si>
  <si>
    <t>Position</t>
  </si>
  <si>
    <t>Sachkosten</t>
  </si>
  <si>
    <t>Büromaterialien</t>
  </si>
  <si>
    <t>Anschaffungen</t>
  </si>
  <si>
    <t>Prämien</t>
  </si>
  <si>
    <t>Bewirtung</t>
  </si>
  <si>
    <t>Fachliteratur</t>
  </si>
  <si>
    <t>PR und Akquise-Maßnahmen</t>
  </si>
  <si>
    <t>Raumkosten</t>
  </si>
  <si>
    <t>Büromiete</t>
  </si>
  <si>
    <t>Fortbildungen</t>
  </si>
  <si>
    <t>Fahrtkosten</t>
  </si>
  <si>
    <t>davon Aufstocker</t>
  </si>
  <si>
    <t>Zeitzuschlag</t>
  </si>
  <si>
    <t>Kinderbetreuung</t>
  </si>
  <si>
    <t>davon neu qualifiziert</t>
  </si>
  <si>
    <t xml:space="preserve">Position  
</t>
  </si>
  <si>
    <t>Ansprechperson für Rückfragen</t>
  </si>
  <si>
    <t>Informationen zum Träger</t>
  </si>
  <si>
    <t>Vereinbarungsnummer</t>
  </si>
  <si>
    <t>Anfang der Maßnahme</t>
  </si>
  <si>
    <t>Ende der Maßnahme</t>
  </si>
  <si>
    <t>Siehe unterschriebene Vereinbarung</t>
  </si>
  <si>
    <t>Tatsächliches Datum / Format TT.MM.JJJJ / Wann wurden die 161. UE angefangen?</t>
  </si>
  <si>
    <t>Tatsächliches Datum / Format TT.MM.JJJJ / Wann wurden die 300. UE abgeschlossen?</t>
  </si>
  <si>
    <t>Name des Trägers</t>
  </si>
  <si>
    <t>Deckblatt</t>
  </si>
  <si>
    <t>Anschrift - Straße und Nummer</t>
  </si>
  <si>
    <t>Anschrift - PLZ und Ort</t>
  </si>
  <si>
    <t>Name der Person</t>
  </si>
  <si>
    <t>Telefonnummer</t>
  </si>
  <si>
    <t>E-Mail-Adresse</t>
  </si>
  <si>
    <t>Anzahl Kursteilnehmende</t>
  </si>
  <si>
    <t>Datum</t>
  </si>
  <si>
    <t>Ort</t>
  </si>
  <si>
    <t>Freigabe durch für die verantwortliche Stelle</t>
  </si>
  <si>
    <t>Qualifizierungsoffensive Kindertagespflege</t>
  </si>
  <si>
    <t>Kontrollen</t>
  </si>
  <si>
    <t>Erklärungen</t>
  </si>
  <si>
    <t>Personalkosten</t>
  </si>
  <si>
    <t>Anstellung</t>
  </si>
  <si>
    <t>intern</t>
  </si>
  <si>
    <t>extern</t>
  </si>
  <si>
    <t>Referent</t>
  </si>
  <si>
    <t>A</t>
  </si>
  <si>
    <t>B</t>
  </si>
  <si>
    <t>C</t>
  </si>
  <si>
    <t>D</t>
  </si>
  <si>
    <t>E</t>
  </si>
  <si>
    <t>Felder</t>
  </si>
  <si>
    <t>Funktion</t>
  </si>
  <si>
    <t>Funktionen</t>
  </si>
  <si>
    <t>Fachberatung</t>
  </si>
  <si>
    <t>Weitere Funktion</t>
  </si>
  <si>
    <t>Tarif</t>
  </si>
  <si>
    <t>Beamte</t>
  </si>
  <si>
    <t>TVöD</t>
  </si>
  <si>
    <t>TVöD-SuE</t>
  </si>
  <si>
    <t>Sachbericht</t>
  </si>
  <si>
    <t>Verwendungsbegründung</t>
  </si>
  <si>
    <t>(Leer)</t>
  </si>
  <si>
    <t>Gesamtergebnis</t>
  </si>
  <si>
    <t>Nicht notwendig</t>
  </si>
  <si>
    <t>Summe von Betrag in Euro</t>
  </si>
  <si>
    <t>Abzug</t>
  </si>
  <si>
    <t>Begründung LV</t>
  </si>
  <si>
    <t>Sachbericht - Sachkosten</t>
  </si>
  <si>
    <t>Fehlzeiten</t>
  </si>
  <si>
    <t>Kursplanung</t>
  </si>
  <si>
    <t>Kooperationszeit</t>
  </si>
  <si>
    <t>Teilnahme Kolloquium</t>
  </si>
  <si>
    <t>weitere Tätigkeit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</si>
  <si>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</si>
  <si>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</si>
  <si>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</si>
  <si>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</si>
  <si>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</si>
  <si>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</si>
  <si>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</si>
  <si>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</si>
  <si>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</si>
  <si>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</si>
  <si>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</si>
  <si>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</si>
  <si>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</si>
  <si>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</si>
  <si>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</si>
  <si>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</si>
  <si>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</si>
  <si>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</si>
  <si>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</si>
  <si>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</si>
  <si>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</si>
  <si>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Kürzel</t>
  </si>
  <si>
    <t>Abgerechnete Summe</t>
  </si>
  <si>
    <t>Auflistung der einzelnen Posten mit Preis</t>
  </si>
  <si>
    <t xml:space="preserve">Auflistung mit Titel und Preis </t>
  </si>
  <si>
    <t>Aufschlüsselung der anteiligen Miet- und Mietnebenkosten</t>
  </si>
  <si>
    <t xml:space="preserve">Auflistung mit Thema und Preis </t>
  </si>
  <si>
    <t xml:space="preserve">Erläuterung über die Anschaffung </t>
  </si>
  <si>
    <t>Erläuterung über die PR und Akquise Maßnahmen</t>
  </si>
  <si>
    <t>Erläuterung über die angefallenen Fahrtkosten</t>
  </si>
  <si>
    <t>Erläuterung über Kinderbetreuung</t>
  </si>
  <si>
    <t>Hinweise zur Begründung im Sachbericht</t>
  </si>
  <si>
    <t xml:space="preserve">Bezeichnung für Büromaterial, Fachliteratur, Anschaffungen, Bewirtung, PR, Forbildungen
</t>
  </si>
  <si>
    <t>Nicht notwendig bei: Prämien, Raumkosten, Büromiete, Kinderbetreuung</t>
  </si>
  <si>
    <t>Erstellung erfolgt automatisch beim Ausfüllen des Sachbericht - Sachkosten.</t>
  </si>
  <si>
    <t>Tätigkeitsvorbereitende Qualifizierung</t>
  </si>
  <si>
    <t>Gründe</t>
  </si>
  <si>
    <t>Anmeldungen für die Grundqualifizierung</t>
  </si>
  <si>
    <t>Tätigkeitsbegleitende Qualifizierung</t>
  </si>
  <si>
    <t>Anmeldungen für Kurs 2</t>
  </si>
  <si>
    <t>Beantragung PE nach Abschluss der Qualifizierung</t>
  </si>
  <si>
    <t>Beantragung der PE zwischen Kurs 1 und Kurs 2</t>
  </si>
  <si>
    <t>davon keine Fachkräfte</t>
  </si>
  <si>
    <t>davon Fachkräfte nach §7 KiTaG</t>
  </si>
  <si>
    <t>Beantragung der PE im Zeitraum 51 UE – 300 UE</t>
  </si>
  <si>
    <t xml:space="preserve">       21.08.2025</t>
  </si>
  <si>
    <t>Höhe der Vorauszahlung:</t>
  </si>
  <si>
    <t>Nachweis Personalkosten:</t>
  </si>
  <si>
    <t>Nachweis Sachkosten:</t>
  </si>
  <si>
    <t xml:space="preserve">IBAN: DE59 5206 0410 0005 0314 00 </t>
  </si>
  <si>
    <t xml:space="preserve">BIC: GENODEF1EK1 </t>
  </si>
  <si>
    <t>Mit freundlichen Grüßen</t>
  </si>
  <si>
    <t>Luisa Mooser</t>
  </si>
  <si>
    <t>Fachreferentin</t>
  </si>
  <si>
    <t>Evangelischen Bank</t>
  </si>
  <si>
    <t>Vereinbarungsnummer:</t>
  </si>
  <si>
    <t>Zeitraum der Qualifizierung:</t>
  </si>
  <si>
    <t>Restmittel:</t>
  </si>
  <si>
    <t xml:space="preserve">Erfolgskontrolle bei Grundqualifizierung mit 300 UE </t>
  </si>
  <si>
    <t>Anzahl der Teilnehmer</t>
  </si>
  <si>
    <t>Hinweis</t>
  </si>
  <si>
    <t>Checkliste</t>
  </si>
  <si>
    <t>Die Vorgaben der Handreichung zur Qualifizierungsoffensive habe ich berücksichtigt und angewandt.</t>
  </si>
  <si>
    <t>Ja</t>
  </si>
  <si>
    <t>Referenz für den Sachbericht</t>
  </si>
  <si>
    <t>Weitere Hinweise</t>
  </si>
  <si>
    <t>Faktor</t>
  </si>
  <si>
    <t>Ausblenden!</t>
  </si>
  <si>
    <t>Kosten pro UE</t>
  </si>
  <si>
    <t>Nein</t>
  </si>
  <si>
    <t>-</t>
  </si>
  <si>
    <t>Beschreibung (Freitext)</t>
  </si>
  <si>
    <t>Durchführung 140 UE</t>
  </si>
  <si>
    <t>Kursbegleitung</t>
  </si>
  <si>
    <t>Sachbericht - Personalkosten</t>
  </si>
  <si>
    <t>Der Sachbericht über Personalkosten ist nur bei außergewöhnlichem Mehraufwand und bei Zeitzuschlägen und Fehlzeiten erforderlich.</t>
  </si>
  <si>
    <t>Erläuterung</t>
  </si>
  <si>
    <t>Kursbegleitung/Teamteaching</t>
  </si>
  <si>
    <t xml:space="preserve">Anzahl 
Std. </t>
  </si>
  <si>
    <t>Faktor 1,75</t>
  </si>
  <si>
    <t>Sachbericht Sachkosten vollständig</t>
  </si>
  <si>
    <t>Erfolgskontrolle ausgefüllt</t>
  </si>
  <si>
    <t>Förderrichtlinie KiQuTG 2023 – 2025</t>
  </si>
  <si>
    <t>Kurs 1: (1.-50 UE)</t>
  </si>
  <si>
    <t>optional bei Zusammenlegung von zwei Kursen 1</t>
  </si>
  <si>
    <t>Ansprechpartnerin</t>
  </si>
  <si>
    <t>Telefon</t>
  </si>
  <si>
    <t>E-Mail</t>
  </si>
  <si>
    <t>Internet</t>
  </si>
  <si>
    <t>www.kindertagespflege-bw.de</t>
  </si>
  <si>
    <t>Stuttgart</t>
  </si>
  <si>
    <t>anbei erhalten Sie die Abrechnung zu der o.g. Vereinbarungsnummer.</t>
  </si>
  <si>
    <t>0711 548905-16</t>
  </si>
  <si>
    <t xml:space="preserve">Gerichtsstand Stuttgart | Eingetragen beim Amtsgericht Stuttgart, Nr. VR3503 | Steuer-Nr. 99059/20441 </t>
  </si>
  <si>
    <t>Informationen zum Kurs</t>
  </si>
  <si>
    <r>
      <t xml:space="preserve">Honorar pro UE </t>
    </r>
    <r>
      <rPr>
        <sz val="11"/>
        <color theme="1"/>
        <rFont val="Calibri"/>
        <family val="2"/>
        <scheme val="minor"/>
      </rPr>
      <t>(extern)</t>
    </r>
  </si>
  <si>
    <t>KKB</t>
  </si>
  <si>
    <t>Qualifizierungsoffensive Kindertagespflege (Förderrichtlinie KiQuTG 2023 – 2025)</t>
  </si>
  <si>
    <t>Kurs 2: (51.-300 UE)</t>
  </si>
  <si>
    <t>Abschluss der Qualifizierung nach 300 UE</t>
  </si>
  <si>
    <t>Abbruch der Qualifizierung (51.-300. UE)</t>
  </si>
  <si>
    <t>Abbruch während/nach Kurs 1</t>
  </si>
  <si>
    <t>optional bei Zusammenlegung von drei Kursen 1</t>
  </si>
  <si>
    <t>Zeitraum:</t>
  </si>
  <si>
    <t>Zeitraum</t>
  </si>
  <si>
    <t>Hinweis: Bei der Durchführung mehrerer Kurse 1, bitte den entsprechenden Zeitraum eintragen.</t>
  </si>
  <si>
    <t>Landesverband Kindertagespflege BW e.V. | Schloßstraße 66 | 70176 Stuttgart</t>
  </si>
  <si>
    <t>Sehr geehrte Damen und Herren,</t>
  </si>
  <si>
    <t>Bitte das Deckblatt unterschreiben und uns eingescannt zusammen mit der Excel-Datei (kein PDF) zukommen lassen.</t>
  </si>
  <si>
    <t>Abrechnung der Maßnahme zur Qualifizierung von Kindertagespflegepersonen</t>
  </si>
  <si>
    <t>Bitte überweisen Sie die Restmittel innerhalb von 14 Tagen auf unser Konto.</t>
  </si>
  <si>
    <t>qualifizierungsoffensive@</t>
  </si>
  <si>
    <t>kindertagespflege-bw.de</t>
  </si>
  <si>
    <r>
      <t xml:space="preserve">Anschrift </t>
    </r>
    <r>
      <rPr>
        <b/>
        <sz val="8"/>
        <color rgb="FF000000"/>
        <rFont val="Gotham Narrow Book"/>
        <family val="3"/>
      </rPr>
      <t xml:space="preserve">Schloßstraße 66 | 70176 Stuttgart </t>
    </r>
  </si>
  <si>
    <r>
      <t xml:space="preserve">Kontakt </t>
    </r>
    <r>
      <rPr>
        <b/>
        <sz val="8"/>
        <color rgb="FF000000"/>
        <rFont val="Gotham Narrow Book"/>
        <family val="3"/>
      </rPr>
      <t>Telefon 0711/54 89 05-10 | Fax 0711/54 89 05-39 | lv@kindertagespflege-bw.de | www.kindertagespflege-bw.de</t>
    </r>
  </si>
  <si>
    <r>
      <t xml:space="preserve">Bankverbindung </t>
    </r>
    <r>
      <rPr>
        <b/>
        <sz val="8"/>
        <color rgb="FF000000"/>
        <rFont val="Gotham Narrow Book"/>
        <family val="3"/>
      </rPr>
      <t>VR Bank Ostalb eG | IBAN DE77614901500429677006 | BIC GENODES1AAV</t>
    </r>
  </si>
  <si>
    <t>Gesamt:</t>
  </si>
  <si>
    <t xml:space="preserve">Diese Tabelle aktualisiert sich erst nach dem Schließen der ExcelDatei! </t>
  </si>
  <si>
    <t>Kontrolle LV</t>
  </si>
  <si>
    <t>Personalkosten vollständig, ggfs. Sachbericht Personalkosten</t>
  </si>
  <si>
    <r>
      <t xml:space="preserve">Stempel und Unterschrift </t>
    </r>
    <r>
      <rPr>
        <sz val="11"/>
        <color theme="1"/>
        <rFont val="Calibri"/>
        <family val="2"/>
        <scheme val="minor"/>
      </rPr>
      <t>(auf Ausdruck)</t>
    </r>
  </si>
  <si>
    <t>Bemerkung LV</t>
  </si>
  <si>
    <t>Link zur Anleitung auf unserer Homepage: https://kindertagespflege-bw.de/wp-content/uploads/2025/09/Kurzanleitung_Verwendungsnachweise.pdf</t>
  </si>
  <si>
    <t>Beschäf-tigung</t>
  </si>
  <si>
    <t>Eingrup-pierung</t>
  </si>
  <si>
    <t>Referenz-nummer</t>
  </si>
  <si>
    <r>
      <t xml:space="preserve">AG Brutto pro h </t>
    </r>
    <r>
      <rPr>
        <sz val="11"/>
        <color theme="1"/>
        <rFont val="Calibri"/>
        <family val="2"/>
        <scheme val="minor"/>
      </rPr>
      <t>(intern)</t>
    </r>
  </si>
  <si>
    <t>Eintrag im Sachbericht</t>
  </si>
  <si>
    <t xml:space="preserve">Hiermit bestätige ich die Richtigkeit der gemachten Angaben. </t>
  </si>
  <si>
    <t>IT</t>
  </si>
  <si>
    <t>Erläuterung der IT sowie deren (anteilige) Kosten</t>
  </si>
  <si>
    <t>Sonstiges</t>
  </si>
  <si>
    <t>Erläuterung über weitere angefallene Kostenpositionen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</si>
</sst>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5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ED7D3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8"/>
      <name val="Calibri"/>
      <family val="2"/>
      <scheme val="minor"/>
    </font>
    <font>
      <sz val="6"/>
      <color theme="1"/>
      <name val="Segoe UI"/>
      <family val="2"/>
    </font>
    <font>
      <sz val="10"/>
      <color theme="1"/>
      <name val="Calibri"/>
      <family val="2"/>
    </font>
    <font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strike/>
      <sz val="10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.5"/>
      <color theme="1"/>
      <name val="Gotham Narrow Book"/>
      <family val="3"/>
    </font>
    <font>
      <b/>
      <sz val="6"/>
      <color theme="1"/>
      <name val="Gotham Narrow Book"/>
      <family val="3"/>
    </font>
    <font>
      <sz val="6"/>
      <color rgb="FF000000"/>
      <name val="Gotham Narrow Book"/>
      <family val="3"/>
    </font>
    <font>
      <sz val="11"/>
      <color theme="1"/>
      <name val="Gotham Narrow Book"/>
      <family val="3"/>
    </font>
    <font>
      <sz val="10"/>
      <color theme="1"/>
      <name val="Gotham Narrow Book"/>
      <family val="3"/>
    </font>
    <font>
      <b/>
      <sz val="11"/>
      <color theme="1"/>
      <name val="Gotham Narrow Book"/>
      <family val="3"/>
    </font>
    <font>
      <sz val="8"/>
      <color rgb="FF000000"/>
      <name val="Gotham Narrow Book"/>
      <family val="3"/>
    </font>
    <font>
      <sz val="9"/>
      <name val="Gotham Narrow Book"/>
      <family val="3"/>
    </font>
    <font>
      <b/>
      <sz val="8"/>
      <color rgb="FF000000"/>
      <name val="Gotham Narrow Book"/>
      <family val="3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rgb="FFFF000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9933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/>
      <diagonal/>
    </border>
    <border>
      <left style="medium">
        <color theme="2" tint="-0.499984740745262"/>
      </left>
      <right style="medium">
        <color theme="2" tint="-0.499984740745262"/>
      </right>
      <top/>
      <bottom/>
      <diagonal/>
    </border>
    <border>
      <left style="medium">
        <color theme="2" tint="-0.499984740745262"/>
      </left>
      <right style="medium">
        <color theme="2" tint="-0.499984740745262"/>
      </right>
      <top/>
      <bottom style="medium">
        <color theme="2" tint="-0.499984740745262"/>
      </bottom>
      <diagonal/>
    </border>
    <border>
      <left/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thin">
        <color indexed="64"/>
      </right>
      <top/>
      <bottom/>
      <diagonal/>
    </border>
    <border>
      <left style="medium">
        <color theme="1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/>
      <bottom/>
      <diagonal/>
    </border>
    <border>
      <left style="medium">
        <color indexed="64"/>
      </left>
      <right style="thin">
        <color theme="1" tint="0.249977111117893"/>
      </right>
      <top style="medium">
        <color indexed="64"/>
      </top>
      <bottom style="medium">
        <color indexed="64"/>
      </bottom>
      <diagonal/>
    </border>
    <border>
      <left style="thin">
        <color theme="1" tint="0.249977111117893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 tint="0.249977111117893"/>
      </left>
      <right style="medium">
        <color theme="1" tint="0.249977111117893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1" tint="0.249977111117893"/>
      </right>
      <top style="medium">
        <color indexed="64"/>
      </top>
      <bottom style="medium">
        <color indexed="64"/>
      </bottom>
      <diagonal/>
    </border>
    <border>
      <left style="thin">
        <color theme="1" tint="0.249977111117893"/>
      </left>
      <right style="thin">
        <color theme="1" tint="0.249977111117893"/>
      </right>
      <top style="medium">
        <color indexed="64"/>
      </top>
      <bottom style="medium">
        <color indexed="64"/>
      </bottom>
      <diagonal/>
    </border>
    <border>
      <left style="thin">
        <color theme="1" tint="0.24997711111789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29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horizontal="center" vertical="top" wrapText="1"/>
      <protection locked="0"/>
    </xf>
    <xf numFmtId="164" fontId="4" fillId="0" borderId="0" xfId="0" applyNumberFormat="1" applyFont="1" applyAlignment="1" applyProtection="1">
      <alignment horizontal="center" vertical="top" wrapText="1"/>
      <protection locked="0"/>
    </xf>
    <xf numFmtId="164" fontId="4" fillId="0" borderId="0" xfId="0" applyNumberFormat="1" applyFont="1" applyAlignment="1" applyProtection="1">
      <alignment horizontal="right" vertical="top" wrapText="1"/>
      <protection locked="0"/>
    </xf>
    <xf numFmtId="0" fontId="6" fillId="0" borderId="0" xfId="0" applyFont="1"/>
    <xf numFmtId="0" fontId="4" fillId="0" borderId="0" xfId="0" applyFont="1" applyProtection="1">
      <protection locked="0"/>
    </xf>
    <xf numFmtId="0" fontId="1" fillId="0" borderId="0" xfId="0" applyFont="1"/>
    <xf numFmtId="0" fontId="5" fillId="0" borderId="0" xfId="0" applyFont="1" applyAlignment="1" applyProtection="1">
      <alignment vertical="top"/>
      <protection locked="0"/>
    </xf>
    <xf numFmtId="0" fontId="7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 applyProtection="1">
      <alignment vertical="top" wrapText="1"/>
      <protection locked="0"/>
    </xf>
    <xf numFmtId="0" fontId="12" fillId="0" borderId="0" xfId="0" applyFont="1"/>
    <xf numFmtId="0" fontId="4" fillId="0" borderId="0" xfId="0" applyFont="1" applyAlignment="1" applyProtection="1">
      <alignment vertical="top"/>
      <protection locked="0"/>
    </xf>
    <xf numFmtId="0" fontId="5" fillId="0" borderId="0" xfId="0" applyFont="1" applyAlignment="1">
      <alignment horizontal="right" vertical="center" wrapText="1"/>
    </xf>
    <xf numFmtId="164" fontId="4" fillId="0" borderId="0" xfId="0" applyNumberFormat="1" applyFont="1" applyAlignment="1">
      <alignment horizontal="right" vertical="center" wrapText="1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164" fontId="16" fillId="0" borderId="0" xfId="0" applyNumberFormat="1" applyFont="1" applyAlignment="1" applyProtection="1">
      <alignment horizontal="left" vertical="top" wrapText="1"/>
      <protection locked="0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center"/>
    </xf>
    <xf numFmtId="0" fontId="9" fillId="3" borderId="0" xfId="0" applyFont="1" applyFill="1"/>
    <xf numFmtId="44" fontId="0" fillId="6" borderId="0" xfId="1" applyFont="1" applyFill="1" applyBorder="1"/>
    <xf numFmtId="0" fontId="4" fillId="7" borderId="0" xfId="0" applyFont="1" applyFill="1" applyAlignment="1" applyProtection="1">
      <alignment vertical="top" wrapText="1"/>
      <protection locked="0"/>
    </xf>
    <xf numFmtId="0" fontId="0" fillId="7" borderId="0" xfId="0" applyFill="1"/>
    <xf numFmtId="0" fontId="9" fillId="7" borderId="0" xfId="0" applyFont="1" applyFill="1"/>
    <xf numFmtId="0" fontId="0" fillId="7" borderId="0" xfId="0" applyFill="1" applyAlignment="1">
      <alignment horizontal="center"/>
    </xf>
    <xf numFmtId="0" fontId="0" fillId="0" borderId="0" xfId="0" applyAlignment="1">
      <alignment horizontal="right"/>
    </xf>
    <xf numFmtId="0" fontId="0" fillId="7" borderId="0" xfId="0" applyFill="1" applyAlignment="1" applyProtection="1">
      <alignment vertical="top" wrapText="1"/>
      <protection locked="0"/>
    </xf>
    <xf numFmtId="0" fontId="0" fillId="8" borderId="0" xfId="0" applyFill="1"/>
    <xf numFmtId="0" fontId="0" fillId="0" borderId="0" xfId="0" applyAlignment="1">
      <alignment horizontal="left"/>
    </xf>
    <xf numFmtId="0" fontId="18" fillId="0" borderId="0" xfId="0" applyFont="1" applyAlignment="1" applyProtection="1">
      <alignment vertical="top" wrapText="1"/>
      <protection locked="0"/>
    </xf>
    <xf numFmtId="0" fontId="22" fillId="0" borderId="2" xfId="0" applyFont="1" applyBorder="1" applyAlignment="1">
      <alignment horizontal="right" vertical="center" wrapText="1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2" fillId="0" borderId="4" xfId="0" applyFont="1" applyBorder="1" applyAlignment="1">
      <alignment horizontal="right" vertical="center" wrapText="1"/>
    </xf>
    <xf numFmtId="0" fontId="22" fillId="0" borderId="2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0" fontId="17" fillId="8" borderId="0" xfId="0" applyFont="1" applyFill="1" applyAlignment="1">
      <alignment vertical="center"/>
    </xf>
    <xf numFmtId="0" fontId="27" fillId="0" borderId="0" xfId="0" applyFont="1"/>
    <xf numFmtId="0" fontId="27" fillId="0" borderId="0" xfId="0" applyFont="1" applyProtection="1">
      <protection locked="0"/>
    </xf>
    <xf numFmtId="0" fontId="28" fillId="0" borderId="0" xfId="0" applyFont="1"/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0" fontId="27" fillId="0" borderId="0" xfId="0" applyFont="1" applyAlignment="1" applyProtection="1">
      <alignment vertical="top" wrapText="1"/>
      <protection locked="0"/>
    </xf>
    <xf numFmtId="0" fontId="27" fillId="0" borderId="0" xfId="0" applyFont="1" applyAlignment="1" applyProtection="1">
      <alignment horizontal="center" vertical="top" wrapText="1"/>
      <protection locked="0"/>
    </xf>
    <xf numFmtId="164" fontId="27" fillId="0" borderId="0" xfId="0" applyNumberFormat="1" applyFont="1" applyAlignment="1" applyProtection="1">
      <alignment horizontal="center" vertical="top" wrapText="1"/>
      <protection locked="0"/>
    </xf>
    <xf numFmtId="164" fontId="27" fillId="0" borderId="0" xfId="0" applyNumberFormat="1" applyFont="1" applyAlignment="1" applyProtection="1">
      <alignment horizontal="right" vertical="top" wrapText="1"/>
      <protection locked="0"/>
    </xf>
    <xf numFmtId="164" fontId="4" fillId="0" borderId="0" xfId="0" applyNumberFormat="1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164" fontId="27" fillId="0" borderId="0" xfId="0" applyNumberFormat="1" applyFont="1" applyAlignment="1" applyProtection="1">
      <alignment horizontal="left" vertical="top"/>
      <protection locked="0"/>
    </xf>
    <xf numFmtId="164" fontId="27" fillId="0" borderId="0" xfId="0" applyNumberFormat="1" applyFont="1" applyAlignment="1" applyProtection="1">
      <alignment horizontal="center" vertical="top"/>
      <protection locked="0"/>
    </xf>
    <xf numFmtId="0" fontId="27" fillId="0" borderId="0" xfId="0" applyFont="1" applyAlignment="1" applyProtection="1">
      <alignment horizontal="center" vertical="top"/>
      <protection locked="0"/>
    </xf>
    <xf numFmtId="164" fontId="27" fillId="0" borderId="0" xfId="0" applyNumberFormat="1" applyFont="1" applyAlignment="1" applyProtection="1">
      <alignment horizontal="right" vertical="top"/>
      <protection locked="0"/>
    </xf>
    <xf numFmtId="164" fontId="29" fillId="0" borderId="0" xfId="0" applyNumberFormat="1" applyFont="1" applyAlignment="1" applyProtection="1">
      <alignment horizontal="left"/>
      <protection locked="0"/>
    </xf>
    <xf numFmtId="0" fontId="23" fillId="0" borderId="0" xfId="0" applyFont="1"/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 wrapText="1"/>
    </xf>
    <xf numFmtId="0" fontId="33" fillId="0" borderId="0" xfId="0" applyFont="1" applyAlignment="1">
      <alignment horizontal="right" vertical="center" wrapText="1"/>
    </xf>
    <xf numFmtId="0" fontId="34" fillId="0" borderId="0" xfId="0" applyFont="1"/>
    <xf numFmtId="0" fontId="35" fillId="0" borderId="0" xfId="0" applyFont="1" applyProtection="1">
      <protection locked="0"/>
    </xf>
    <xf numFmtId="0" fontId="36" fillId="0" borderId="0" xfId="0" applyFont="1"/>
    <xf numFmtId="0" fontId="34" fillId="0" borderId="0" xfId="0" applyFont="1" applyAlignment="1">
      <alignment vertical="center"/>
    </xf>
    <xf numFmtId="164" fontId="34" fillId="0" borderId="0" xfId="0" applyNumberFormat="1" applyFont="1"/>
    <xf numFmtId="0" fontId="34" fillId="0" borderId="0" xfId="0" applyFont="1" applyAlignment="1">
      <alignment horizontal="right" vertical="center"/>
    </xf>
    <xf numFmtId="164" fontId="34" fillId="0" borderId="0" xfId="0" applyNumberFormat="1" applyFont="1" applyAlignment="1">
      <alignment vertical="center"/>
    </xf>
    <xf numFmtId="0" fontId="37" fillId="0" borderId="0" xfId="0" applyFont="1" applyAlignment="1">
      <alignment vertical="center"/>
    </xf>
    <xf numFmtId="0" fontId="38" fillId="0" borderId="0" xfId="0" applyFont="1"/>
    <xf numFmtId="14" fontId="38" fillId="0" borderId="0" xfId="0" applyNumberFormat="1" applyFont="1" applyAlignment="1">
      <alignment horizontal="left"/>
    </xf>
    <xf numFmtId="0" fontId="38" fillId="0" borderId="0" xfId="2" applyFont="1"/>
    <xf numFmtId="14" fontId="34" fillId="0" borderId="0" xfId="0" applyNumberFormat="1" applyFont="1" applyAlignment="1">
      <alignment horizontal="right"/>
    </xf>
    <xf numFmtId="0" fontId="39" fillId="0" borderId="0" xfId="0" applyFont="1" applyAlignment="1">
      <alignment vertical="center"/>
    </xf>
    <xf numFmtId="0" fontId="0" fillId="0" borderId="15" xfId="0" applyBorder="1"/>
    <xf numFmtId="0" fontId="22" fillId="0" borderId="13" xfId="0" applyFont="1" applyBorder="1" applyAlignment="1">
      <alignment horizontal="left" vertical="center" wrapText="1"/>
    </xf>
    <xf numFmtId="0" fontId="40" fillId="4" borderId="1" xfId="0" applyFont="1" applyFill="1" applyBorder="1" applyAlignment="1">
      <alignment horizontal="center" vertical="top"/>
    </xf>
    <xf numFmtId="0" fontId="9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vertical="top" wrapText="1"/>
    </xf>
    <xf numFmtId="0" fontId="4" fillId="7" borderId="0" xfId="0" applyFont="1" applyFill="1" applyAlignment="1">
      <alignment horizontal="center" vertical="top" wrapText="1"/>
    </xf>
    <xf numFmtId="164" fontId="4" fillId="0" borderId="0" xfId="0" applyNumberFormat="1" applyFont="1" applyAlignment="1">
      <alignment horizontal="center" vertical="top" wrapText="1"/>
    </xf>
    <xf numFmtId="164" fontId="4" fillId="0" borderId="0" xfId="0" applyNumberFormat="1" applyFont="1" applyAlignment="1">
      <alignment horizontal="right" vertical="top" wrapText="1"/>
    </xf>
    <xf numFmtId="2" fontId="40" fillId="4" borderId="1" xfId="0" applyNumberFormat="1" applyFont="1" applyFill="1" applyBorder="1" applyAlignment="1">
      <alignment horizontal="center" vertical="top"/>
    </xf>
    <xf numFmtId="44" fontId="40" fillId="4" borderId="1" xfId="1" applyFont="1" applyFill="1" applyBorder="1" applyAlignment="1" applyProtection="1">
      <alignment vertical="top"/>
    </xf>
    <xf numFmtId="44" fontId="0" fillId="0" borderId="0" xfId="0" applyNumberFormat="1"/>
    <xf numFmtId="0" fontId="25" fillId="2" borderId="2" xfId="0" applyFont="1" applyFill="1" applyBorder="1" applyAlignment="1">
      <alignment horizontal="left" vertical="center" wrapText="1"/>
    </xf>
    <xf numFmtId="0" fontId="26" fillId="0" borderId="13" xfId="0" applyFont="1" applyBorder="1" applyAlignment="1">
      <alignment horizontal="left" vertical="center" wrapText="1"/>
    </xf>
    <xf numFmtId="0" fontId="25" fillId="2" borderId="4" xfId="0" applyFont="1" applyFill="1" applyBorder="1" applyAlignment="1">
      <alignment horizontal="left" vertical="center" wrapText="1"/>
    </xf>
    <xf numFmtId="0" fontId="40" fillId="5" borderId="4" xfId="0" applyFont="1" applyFill="1" applyBorder="1"/>
    <xf numFmtId="0" fontId="41" fillId="9" borderId="22" xfId="0" applyFont="1" applyFill="1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34" fillId="0" borderId="0" xfId="0" applyFont="1" applyAlignment="1">
      <alignment horizontal="left"/>
    </xf>
    <xf numFmtId="0" fontId="22" fillId="0" borderId="10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22" fillId="0" borderId="5" xfId="0" applyFont="1" applyBorder="1" applyAlignment="1" applyProtection="1">
      <alignment horizontal="center" vertical="center" wrapText="1"/>
      <protection locked="0"/>
    </xf>
    <xf numFmtId="0" fontId="22" fillId="0" borderId="3" xfId="0" applyFont="1" applyBorder="1" applyAlignment="1" applyProtection="1">
      <alignment vertical="center" wrapText="1"/>
      <protection locked="0"/>
    </xf>
    <xf numFmtId="0" fontId="22" fillId="0" borderId="6" xfId="0" applyFont="1" applyBorder="1" applyAlignment="1" applyProtection="1">
      <alignment vertical="center" wrapText="1"/>
      <protection locked="0"/>
    </xf>
    <xf numFmtId="0" fontId="0" fillId="4" borderId="16" xfId="0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17" xfId="0" applyFill="1" applyBorder="1" applyAlignment="1" applyProtection="1">
      <alignment horizontal="left"/>
      <protection locked="0"/>
    </xf>
    <xf numFmtId="44" fontId="0" fillId="4" borderId="17" xfId="0" applyNumberFormat="1" applyFill="1" applyBorder="1" applyProtection="1">
      <protection locked="0"/>
    </xf>
    <xf numFmtId="0" fontId="0" fillId="4" borderId="19" xfId="0" applyFill="1" applyBorder="1" applyAlignment="1" applyProtection="1">
      <alignment horizontal="left"/>
      <protection locked="0"/>
    </xf>
    <xf numFmtId="44" fontId="0" fillId="4" borderId="18" xfId="0" applyNumberFormat="1" applyFill="1" applyBorder="1" applyProtection="1">
      <protection locked="0"/>
    </xf>
    <xf numFmtId="0" fontId="0" fillId="4" borderId="16" xfId="0" applyFill="1" applyBorder="1" applyAlignment="1" applyProtection="1">
      <alignment horizontal="left"/>
      <protection locked="0"/>
    </xf>
    <xf numFmtId="44" fontId="0" fillId="4" borderId="16" xfId="0" applyNumberFormat="1" applyFill="1" applyBorder="1" applyProtection="1">
      <protection locked="0"/>
    </xf>
    <xf numFmtId="0" fontId="40" fillId="0" borderId="2" xfId="0" applyFont="1" applyBorder="1" applyAlignment="1" applyProtection="1">
      <alignment horizontal="left" vertical="top"/>
      <protection locked="0"/>
    </xf>
    <xf numFmtId="0" fontId="40" fillId="0" borderId="1" xfId="0" applyFont="1" applyBorder="1" applyAlignment="1" applyProtection="1">
      <alignment horizontal="left" vertical="top"/>
      <protection locked="0"/>
    </xf>
    <xf numFmtId="0" fontId="40" fillId="0" borderId="11" xfId="0" applyFont="1" applyBorder="1" applyAlignment="1" applyProtection="1">
      <alignment horizontal="left" vertical="top"/>
      <protection locked="0"/>
    </xf>
    <xf numFmtId="0" fontId="40" fillId="0" borderId="1" xfId="0" applyFont="1" applyBorder="1" applyAlignment="1" applyProtection="1">
      <alignment horizontal="center" vertical="top"/>
      <protection locked="0"/>
    </xf>
    <xf numFmtId="0" fontId="23" fillId="4" borderId="26" xfId="0" applyFont="1" applyFill="1" applyBorder="1" applyAlignment="1">
      <alignment horizontal="left" vertical="top" wrapText="1"/>
    </xf>
    <xf numFmtId="164" fontId="23" fillId="4" borderId="27" xfId="0" applyNumberFormat="1" applyFont="1" applyFill="1" applyBorder="1" applyAlignment="1">
      <alignment horizontal="right" vertical="top" wrapText="1"/>
    </xf>
    <xf numFmtId="0" fontId="9" fillId="0" borderId="0" xfId="0" applyFont="1" applyAlignment="1">
      <alignment horizontal="center" vertical="top" wrapText="1"/>
    </xf>
    <xf numFmtId="0" fontId="1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42" fillId="0" borderId="0" xfId="0" applyFont="1" applyAlignment="1" applyProtection="1">
      <alignment horizontal="left" vertical="top" wrapText="1"/>
      <protection locked="0"/>
    </xf>
    <xf numFmtId="0" fontId="7" fillId="0" borderId="0" xfId="0" applyFont="1"/>
    <xf numFmtId="0" fontId="1" fillId="0" borderId="0" xfId="0" applyFont="1" applyAlignment="1" applyProtection="1">
      <alignment vertical="top"/>
      <protection locked="0"/>
    </xf>
    <xf numFmtId="14" fontId="7" fillId="0" borderId="0" xfId="0" applyNumberFormat="1" applyFont="1" applyAlignment="1" applyProtection="1">
      <alignment horizontal="left"/>
      <protection locked="0"/>
    </xf>
    <xf numFmtId="0" fontId="30" fillId="0" borderId="0" xfId="0" applyFont="1" applyProtection="1">
      <protection locked="0"/>
    </xf>
    <xf numFmtId="0" fontId="7" fillId="0" borderId="0" xfId="0" applyFont="1" applyAlignment="1">
      <alignment horizontal="center"/>
    </xf>
    <xf numFmtId="164" fontId="27" fillId="0" borderId="0" xfId="0" applyNumberFormat="1" applyFont="1" applyAlignment="1" applyProtection="1">
      <alignment horizontal="left" vertical="top" wrapText="1"/>
      <protection locked="0"/>
    </xf>
    <xf numFmtId="0" fontId="0" fillId="0" borderId="0" xfId="0" applyProtection="1"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0" xfId="0" applyAlignment="1" applyProtection="1">
      <alignment horizontal="right"/>
      <protection locked="0"/>
    </xf>
    <xf numFmtId="0" fontId="17" fillId="0" borderId="0" xfId="0" applyFont="1"/>
    <xf numFmtId="14" fontId="0" fillId="0" borderId="0" xfId="0" applyNumberFormat="1" applyAlignment="1">
      <alignment horizontal="left"/>
    </xf>
    <xf numFmtId="14" fontId="0" fillId="0" borderId="1" xfId="0" applyNumberFormat="1" applyBorder="1" applyAlignment="1" applyProtection="1">
      <alignment horizontal="left"/>
      <protection locked="0"/>
    </xf>
    <xf numFmtId="14" fontId="0" fillId="0" borderId="0" xfId="0" applyNumberFormat="1" applyAlignment="1" applyProtection="1">
      <alignment horizontal="right"/>
      <protection locked="0"/>
    </xf>
    <xf numFmtId="0" fontId="43" fillId="0" borderId="0" xfId="0" applyFont="1"/>
    <xf numFmtId="0" fontId="20" fillId="0" borderId="0" xfId="0" applyFont="1"/>
    <xf numFmtId="0" fontId="44" fillId="0" borderId="0" xfId="0" applyFont="1"/>
    <xf numFmtId="0" fontId="20" fillId="0" borderId="0" xfId="0" applyFont="1" applyAlignment="1">
      <alignment horizontal="left" vertical="top" wrapText="1"/>
    </xf>
    <xf numFmtId="0" fontId="0" fillId="0" borderId="0" xfId="0" applyAlignment="1" applyProtection="1">
      <alignment vertical="top" wrapText="1"/>
      <protection locked="0"/>
    </xf>
    <xf numFmtId="164" fontId="0" fillId="0" borderId="0" xfId="0" applyNumberFormat="1" applyAlignment="1" applyProtection="1">
      <alignment horizontal="right" vertical="top" wrapText="1"/>
      <protection locked="0"/>
    </xf>
    <xf numFmtId="0" fontId="0" fillId="0" borderId="0" xfId="0" applyAlignment="1" applyProtection="1">
      <alignment horizontal="center" vertical="top" wrapText="1"/>
      <protection locked="0"/>
    </xf>
    <xf numFmtId="164" fontId="0" fillId="0" borderId="0" xfId="0" applyNumberFormat="1" applyAlignment="1" applyProtection="1">
      <alignment horizontal="center" vertical="top" wrapText="1"/>
      <protection locked="0"/>
    </xf>
    <xf numFmtId="164" fontId="40" fillId="7" borderId="0" xfId="0" applyNumberFormat="1" applyFont="1" applyFill="1" applyAlignment="1" applyProtection="1">
      <alignment horizontal="left"/>
      <protection locked="0"/>
    </xf>
    <xf numFmtId="164" fontId="21" fillId="7" borderId="0" xfId="0" applyNumberFormat="1" applyFont="1" applyFill="1" applyAlignment="1" applyProtection="1">
      <alignment horizontal="left"/>
      <protection locked="0"/>
    </xf>
    <xf numFmtId="0" fontId="6" fillId="7" borderId="0" xfId="0" applyFont="1" applyFill="1"/>
    <xf numFmtId="164" fontId="6" fillId="0" borderId="0" xfId="0" applyNumberFormat="1" applyFont="1" applyAlignment="1" applyProtection="1">
      <alignment horizontal="center" vertical="top" wrapText="1"/>
      <protection locked="0"/>
    </xf>
    <xf numFmtId="164" fontId="40" fillId="0" borderId="0" xfId="0" applyNumberFormat="1" applyFont="1" applyAlignment="1" applyProtection="1">
      <alignment horizontal="left" vertical="top" wrapText="1"/>
      <protection locked="0"/>
    </xf>
    <xf numFmtId="164" fontId="0" fillId="0" borderId="0" xfId="0" applyNumberFormat="1" applyAlignment="1" applyProtection="1">
      <alignment horizontal="left" vertical="top" wrapText="1"/>
      <protection locked="0"/>
    </xf>
    <xf numFmtId="164" fontId="40" fillId="0" borderId="0" xfId="0" applyNumberFormat="1" applyFont="1" applyAlignment="1" applyProtection="1">
      <alignment horizontal="left"/>
      <protection locked="0"/>
    </xf>
    <xf numFmtId="164" fontId="0" fillId="0" borderId="0" xfId="0" applyNumberFormat="1" applyAlignment="1" applyProtection="1">
      <alignment horizontal="left" vertical="top"/>
      <protection locked="0"/>
    </xf>
    <xf numFmtId="164" fontId="0" fillId="0" borderId="0" xfId="0" applyNumberFormat="1" applyAlignment="1" applyProtection="1">
      <alignment horizontal="center" vertical="top"/>
      <protection locked="0"/>
    </xf>
    <xf numFmtId="0" fontId="0" fillId="0" borderId="0" xfId="0" applyAlignment="1" applyProtection="1">
      <alignment horizontal="center" vertical="top"/>
      <protection locked="0"/>
    </xf>
    <xf numFmtId="164" fontId="0" fillId="0" borderId="0" xfId="0" applyNumberFormat="1" applyAlignment="1" applyProtection="1">
      <alignment horizontal="right" vertical="top"/>
      <protection locked="0"/>
    </xf>
    <xf numFmtId="0" fontId="27" fillId="0" borderId="0" xfId="0" applyFont="1" applyAlignment="1" applyProtection="1">
      <alignment horizontal="left"/>
      <protection locked="0"/>
    </xf>
    <xf numFmtId="14" fontId="27" fillId="0" borderId="0" xfId="0" applyNumberFormat="1" applyFont="1" applyAlignment="1">
      <alignment horizontal="left"/>
    </xf>
    <xf numFmtId="0" fontId="45" fillId="0" borderId="0" xfId="0" applyFont="1" applyAlignment="1" applyProtection="1">
      <alignment vertical="top"/>
      <protection locked="0"/>
    </xf>
    <xf numFmtId="0" fontId="46" fillId="0" borderId="0" xfId="0" applyFont="1" applyAlignment="1" applyProtection="1">
      <alignment vertical="top" wrapText="1"/>
      <protection locked="0"/>
    </xf>
    <xf numFmtId="0" fontId="46" fillId="0" borderId="0" xfId="0" applyFont="1" applyAlignment="1" applyProtection="1">
      <alignment horizontal="left" vertical="top" wrapText="1"/>
      <protection locked="0"/>
    </xf>
    <xf numFmtId="0" fontId="46" fillId="0" borderId="0" xfId="0" applyFont="1" applyAlignment="1" applyProtection="1">
      <alignment horizontal="center" vertical="top" wrapText="1"/>
      <protection locked="0"/>
    </xf>
    <xf numFmtId="164" fontId="46" fillId="0" borderId="0" xfId="0" applyNumberFormat="1" applyFont="1" applyAlignment="1" applyProtection="1">
      <alignment horizontal="center" vertical="top" wrapText="1"/>
      <protection locked="0"/>
    </xf>
    <xf numFmtId="164" fontId="46" fillId="0" borderId="0" xfId="0" applyNumberFormat="1" applyFont="1" applyAlignment="1" applyProtection="1">
      <alignment horizontal="right" vertical="top" wrapText="1"/>
      <protection locked="0"/>
    </xf>
    <xf numFmtId="0" fontId="46" fillId="0" borderId="0" xfId="0" applyFont="1"/>
    <xf numFmtId="0" fontId="6" fillId="0" borderId="0" xfId="0" applyFont="1" applyAlignment="1" applyProtection="1">
      <alignment vertical="top"/>
      <protection locked="0"/>
    </xf>
    <xf numFmtId="0" fontId="34" fillId="0" borderId="0" xfId="0" applyFont="1" applyAlignment="1" applyProtection="1">
      <alignment horizontal="left"/>
      <protection locked="0"/>
    </xf>
    <xf numFmtId="0" fontId="6" fillId="10" borderId="35" xfId="0" applyFont="1" applyFill="1" applyBorder="1" applyAlignment="1">
      <alignment vertical="center"/>
    </xf>
    <xf numFmtId="0" fontId="0" fillId="7" borderId="36" xfId="0" applyFill="1" applyBorder="1"/>
    <xf numFmtId="0" fontId="0" fillId="7" borderId="37" xfId="0" applyFill="1" applyBorder="1"/>
    <xf numFmtId="0" fontId="0" fillId="0" borderId="37" xfId="0" applyBorder="1"/>
    <xf numFmtId="0" fontId="0" fillId="0" borderId="38" xfId="0" applyBorder="1"/>
    <xf numFmtId="0" fontId="0" fillId="7" borderId="40" xfId="0" applyFill="1" applyBorder="1" applyAlignment="1" applyProtection="1">
      <alignment horizontal="left" vertical="top" wrapText="1"/>
      <protection locked="0"/>
    </xf>
    <xf numFmtId="0" fontId="0" fillId="7" borderId="30" xfId="0" applyFill="1" applyBorder="1" applyAlignment="1" applyProtection="1">
      <alignment horizontal="left" vertical="top" wrapText="1"/>
      <protection locked="0"/>
    </xf>
    <xf numFmtId="0" fontId="0" fillId="0" borderId="33" xfId="0" applyBorder="1" applyAlignment="1" applyProtection="1">
      <alignment horizontal="left"/>
      <protection locked="0"/>
    </xf>
    <xf numFmtId="0" fontId="0" fillId="0" borderId="29" xfId="0" applyBorder="1" applyAlignment="1" applyProtection="1">
      <alignment horizontal="left"/>
      <protection locked="0"/>
    </xf>
    <xf numFmtId="0" fontId="0" fillId="0" borderId="30" xfId="0" applyBorder="1" applyAlignment="1" applyProtection="1">
      <alignment horizontal="left"/>
      <protection locked="0"/>
    </xf>
    <xf numFmtId="0" fontId="0" fillId="0" borderId="31" xfId="0" applyBorder="1" applyAlignment="1" applyProtection="1">
      <alignment horizontal="left"/>
      <protection locked="0"/>
    </xf>
    <xf numFmtId="0" fontId="0" fillId="0" borderId="32" xfId="0" applyBorder="1" applyAlignment="1" applyProtection="1">
      <alignment horizontal="left"/>
      <protection locked="0"/>
    </xf>
    <xf numFmtId="0" fontId="21" fillId="0" borderId="0" xfId="0" applyFont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47" fillId="0" borderId="0" xfId="0" applyFont="1"/>
    <xf numFmtId="0" fontId="19" fillId="0" borderId="0" xfId="2"/>
    <xf numFmtId="0" fontId="40" fillId="4" borderId="1" xfId="0" applyFont="1" applyFill="1" applyBorder="1"/>
    <xf numFmtId="0" fontId="6" fillId="5" borderId="34" xfId="0" applyFont="1" applyFill="1" applyBorder="1" applyAlignment="1">
      <alignment vertical="center" wrapText="1"/>
    </xf>
    <xf numFmtId="0" fontId="6" fillId="5" borderId="39" xfId="0" applyFont="1" applyFill="1" applyBorder="1" applyAlignment="1">
      <alignment vertical="center"/>
    </xf>
    <xf numFmtId="164" fontId="0" fillId="4" borderId="1" xfId="0" applyNumberFormat="1" applyFill="1" applyBorder="1" applyAlignment="1">
      <alignment horizontal="left" wrapText="1"/>
    </xf>
    <xf numFmtId="164" fontId="6" fillId="4" borderId="1" xfId="0" applyNumberFormat="1" applyFont="1" applyFill="1" applyBorder="1" applyAlignment="1">
      <alignment horizontal="left" wrapText="1"/>
    </xf>
    <xf numFmtId="0" fontId="0" fillId="4" borderId="1" xfId="0" applyFill="1" applyBorder="1" applyAlignment="1">
      <alignment horizontal="left"/>
    </xf>
    <xf numFmtId="0" fontId="48" fillId="0" borderId="0" xfId="0" applyFont="1" applyAlignment="1">
      <alignment horizontal="left"/>
    </xf>
    <xf numFmtId="0" fontId="49" fillId="0" borderId="0" xfId="0" applyFont="1"/>
    <xf numFmtId="164" fontId="40" fillId="0" borderId="3" xfId="0" applyNumberFormat="1" applyFont="1" applyBorder="1" applyAlignment="1" applyProtection="1">
      <alignment horizontal="right" vertical="top"/>
      <protection locked="0"/>
    </xf>
    <xf numFmtId="164" fontId="40" fillId="0" borderId="12" xfId="0" applyNumberFormat="1" applyFont="1" applyBorder="1" applyAlignment="1" applyProtection="1">
      <alignment horizontal="right" vertical="top"/>
      <protection locked="0"/>
    </xf>
    <xf numFmtId="164" fontId="40" fillId="0" borderId="3" xfId="0" applyNumberFormat="1" applyFont="1" applyBorder="1" applyAlignment="1" applyProtection="1">
      <alignment horizontal="right"/>
      <protection locked="0"/>
    </xf>
    <xf numFmtId="0" fontId="40" fillId="4" borderId="1" xfId="0" applyFont="1" applyFill="1" applyBorder="1" applyAlignment="1">
      <alignment horizontal="left" vertical="top"/>
    </xf>
    <xf numFmtId="0" fontId="20" fillId="5" borderId="41" xfId="0" applyFont="1" applyFill="1" applyBorder="1" applyAlignment="1">
      <alignment horizontal="left" vertical="top" wrapText="1"/>
    </xf>
    <xf numFmtId="0" fontId="20" fillId="5" borderId="42" xfId="0" applyFont="1" applyFill="1" applyBorder="1" applyAlignment="1">
      <alignment horizontal="left" vertical="top" wrapText="1"/>
    </xf>
    <xf numFmtId="0" fontId="20" fillId="5" borderId="43" xfId="0" applyFont="1" applyFill="1" applyBorder="1" applyAlignment="1">
      <alignment horizontal="left" vertical="top" wrapText="1"/>
    </xf>
    <xf numFmtId="0" fontId="20" fillId="5" borderId="44" xfId="0" applyFont="1" applyFill="1" applyBorder="1" applyAlignment="1">
      <alignment horizontal="left" vertical="top" wrapText="1"/>
    </xf>
    <xf numFmtId="0" fontId="21" fillId="5" borderId="41" xfId="0" applyFont="1" applyFill="1" applyBorder="1" applyAlignment="1">
      <alignment horizontal="left" vertical="top" wrapText="1"/>
    </xf>
    <xf numFmtId="0" fontId="21" fillId="5" borderId="45" xfId="0" applyFont="1" applyFill="1" applyBorder="1" applyAlignment="1">
      <alignment horizontal="left" vertical="top" wrapText="1"/>
    </xf>
    <xf numFmtId="0" fontId="6" fillId="5" borderId="46" xfId="0" applyFont="1" applyFill="1" applyBorder="1" applyAlignment="1">
      <alignment horizontal="left" vertical="top" wrapText="1"/>
    </xf>
    <xf numFmtId="0" fontId="6" fillId="5" borderId="47" xfId="0" applyFont="1" applyFill="1" applyBorder="1" applyAlignment="1">
      <alignment horizontal="left" vertical="top" wrapText="1"/>
    </xf>
    <xf numFmtId="0" fontId="6" fillId="5" borderId="48" xfId="0" applyFont="1" applyFill="1" applyBorder="1" applyAlignment="1">
      <alignment horizontal="left" vertical="top" wrapText="1"/>
    </xf>
    <xf numFmtId="0" fontId="21" fillId="5" borderId="48" xfId="0" applyFont="1" applyFill="1" applyBorder="1" applyAlignment="1">
      <alignment horizontal="center" vertical="top" wrapText="1"/>
    </xf>
    <xf numFmtId="0" fontId="6" fillId="5" borderId="48" xfId="0" applyFont="1" applyFill="1" applyBorder="1" applyAlignment="1">
      <alignment horizontal="center" vertical="top" wrapText="1"/>
    </xf>
    <xf numFmtId="0" fontId="21" fillId="5" borderId="48" xfId="0" applyFont="1" applyFill="1" applyBorder="1" applyAlignment="1">
      <alignment horizontal="left" vertical="top" wrapText="1"/>
    </xf>
    <xf numFmtId="0" fontId="6" fillId="5" borderId="49" xfId="0" applyFont="1" applyFill="1" applyBorder="1" applyAlignment="1">
      <alignment horizontal="left" vertical="top"/>
    </xf>
    <xf numFmtId="0" fontId="40" fillId="4" borderId="3" xfId="0" applyFont="1" applyFill="1" applyBorder="1"/>
    <xf numFmtId="164" fontId="40" fillId="4" borderId="5" xfId="0" applyNumberFormat="1" applyFont="1" applyFill="1" applyBorder="1" applyAlignment="1">
      <alignment horizontal="center" vertical="top"/>
    </xf>
    <xf numFmtId="0" fontId="40" fillId="4" borderId="5" xfId="0" applyFont="1" applyFill="1" applyBorder="1"/>
    <xf numFmtId="0" fontId="40" fillId="4" borderId="6" xfId="0" applyFont="1" applyFill="1" applyBorder="1"/>
    <xf numFmtId="0" fontId="40" fillId="0" borderId="50" xfId="0" applyFont="1" applyBorder="1" applyAlignment="1" applyProtection="1">
      <alignment horizontal="left" vertical="top"/>
      <protection locked="0"/>
    </xf>
    <xf numFmtId="0" fontId="0" fillId="0" borderId="28" xfId="0" applyBorder="1" applyAlignment="1" applyProtection="1">
      <alignment horizontal="left"/>
      <protection locked="0"/>
    </xf>
    <xf numFmtId="14" fontId="0" fillId="0" borderId="28" xfId="0" applyNumberFormat="1" applyBorder="1" applyAlignment="1" applyProtection="1">
      <alignment horizontal="left"/>
      <protection locked="0"/>
    </xf>
    <xf numFmtId="49" fontId="40" fillId="0" borderId="1" xfId="0" applyNumberFormat="1" applyFont="1" applyBorder="1" applyAlignment="1" applyProtection="1">
      <alignment horizontal="center"/>
      <protection locked="0"/>
    </xf>
    <xf numFmtId="164" fontId="40" fillId="0" borderId="10" xfId="0" applyNumberFormat="1" applyFont="1" applyBorder="1" applyAlignment="1" applyProtection="1">
      <alignment horizontal="right" vertical="top"/>
      <protection locked="0"/>
    </xf>
    <xf numFmtId="164" fontId="40" fillId="4" borderId="1" xfId="0" applyNumberFormat="1" applyFont="1" applyFill="1" applyBorder="1" applyAlignment="1">
      <alignment horizontal="right" vertical="top"/>
    </xf>
    <xf numFmtId="0" fontId="40" fillId="0" borderId="7" xfId="0" applyFont="1" applyBorder="1" applyAlignment="1" applyProtection="1">
      <alignment horizontal="left" vertical="top"/>
      <protection locked="0"/>
    </xf>
    <xf numFmtId="0" fontId="40" fillId="0" borderId="8" xfId="0" applyFont="1" applyBorder="1" applyAlignment="1" applyProtection="1">
      <alignment horizontal="left" vertical="top"/>
      <protection locked="0"/>
    </xf>
    <xf numFmtId="0" fontId="40" fillId="4" borderId="8" xfId="0" applyFont="1" applyFill="1" applyBorder="1" applyAlignment="1">
      <alignment horizontal="left" vertical="top"/>
    </xf>
    <xf numFmtId="49" fontId="40" fillId="0" borderId="8" xfId="0" applyNumberFormat="1" applyFont="1" applyBorder="1" applyAlignment="1" applyProtection="1">
      <alignment horizontal="center"/>
      <protection locked="0"/>
    </xf>
    <xf numFmtId="0" fontId="40" fillId="0" borderId="8" xfId="0" applyFont="1" applyBorder="1" applyAlignment="1" applyProtection="1">
      <alignment horizontal="center" vertical="top"/>
      <protection locked="0"/>
    </xf>
    <xf numFmtId="0" fontId="40" fillId="4" borderId="8" xfId="0" applyFont="1" applyFill="1" applyBorder="1" applyAlignment="1">
      <alignment horizontal="center" vertical="top"/>
    </xf>
    <xf numFmtId="164" fontId="40" fillId="4" borderId="8" xfId="0" applyNumberFormat="1" applyFont="1" applyFill="1" applyBorder="1" applyAlignment="1">
      <alignment horizontal="right" vertical="top"/>
    </xf>
    <xf numFmtId="2" fontId="40" fillId="4" borderId="8" xfId="0" applyNumberFormat="1" applyFont="1" applyFill="1" applyBorder="1" applyAlignment="1">
      <alignment horizontal="center" vertical="top"/>
    </xf>
    <xf numFmtId="44" fontId="40" fillId="4" borderId="8" xfId="1" applyFont="1" applyFill="1" applyBorder="1" applyAlignment="1" applyProtection="1">
      <alignment vertical="top"/>
    </xf>
    <xf numFmtId="164" fontId="40" fillId="0" borderId="8" xfId="0" applyNumberFormat="1" applyFont="1" applyBorder="1" applyAlignment="1" applyProtection="1">
      <alignment horizontal="right" vertical="top"/>
      <protection locked="0"/>
    </xf>
    <xf numFmtId="0" fontId="40" fillId="4" borderId="8" xfId="0" applyFont="1" applyFill="1" applyBorder="1"/>
    <xf numFmtId="0" fontId="40" fillId="4" borderId="9" xfId="0" applyFont="1" applyFill="1" applyBorder="1"/>
    <xf numFmtId="0" fontId="40" fillId="0" borderId="4" xfId="0" applyFont="1" applyBorder="1" applyAlignment="1" applyProtection="1">
      <alignment horizontal="left" vertical="top"/>
      <protection locked="0"/>
    </xf>
    <xf numFmtId="0" fontId="40" fillId="0" borderId="5" xfId="0" applyFont="1" applyBorder="1" applyAlignment="1" applyProtection="1">
      <alignment horizontal="left" vertical="top"/>
      <protection locked="0"/>
    </xf>
    <xf numFmtId="0" fontId="40" fillId="4" borderId="5" xfId="0" applyFont="1" applyFill="1" applyBorder="1" applyAlignment="1">
      <alignment horizontal="left" vertical="top"/>
    </xf>
    <xf numFmtId="49" fontId="40" fillId="0" borderId="5" xfId="0" applyNumberFormat="1" applyFont="1" applyBorder="1" applyAlignment="1" applyProtection="1">
      <alignment horizontal="center"/>
      <protection locked="0"/>
    </xf>
    <xf numFmtId="0" fontId="40" fillId="0" borderId="5" xfId="0" applyFont="1" applyBorder="1" applyAlignment="1" applyProtection="1">
      <alignment horizontal="center" vertical="top"/>
      <protection locked="0"/>
    </xf>
    <xf numFmtId="0" fontId="40" fillId="4" borderId="5" xfId="0" applyFont="1" applyFill="1" applyBorder="1" applyAlignment="1">
      <alignment horizontal="center" vertical="top"/>
    </xf>
    <xf numFmtId="164" fontId="40" fillId="4" borderId="5" xfId="0" applyNumberFormat="1" applyFont="1" applyFill="1" applyBorder="1" applyAlignment="1">
      <alignment horizontal="right" vertical="top"/>
    </xf>
    <xf numFmtId="0" fontId="40" fillId="0" borderId="51" xfId="0" applyFont="1" applyBorder="1" applyAlignment="1" applyProtection="1">
      <alignment horizontal="left" vertical="top"/>
      <protection locked="0"/>
    </xf>
    <xf numFmtId="164" fontId="40" fillId="0" borderId="52" xfId="0" applyNumberFormat="1" applyFont="1" applyBorder="1" applyAlignment="1" applyProtection="1">
      <alignment horizontal="right" vertical="top"/>
      <protection locked="0"/>
    </xf>
    <xf numFmtId="164" fontId="40" fillId="0" borderId="9" xfId="0" applyNumberFormat="1" applyFont="1" applyBorder="1" applyAlignment="1" applyProtection="1">
      <alignment horizontal="right" vertical="top"/>
      <protection locked="0"/>
    </xf>
    <xf numFmtId="0" fontId="0" fillId="4" borderId="22" xfId="0" applyFill="1" applyBorder="1" applyAlignment="1">
      <alignment horizontal="center"/>
    </xf>
    <xf numFmtId="0" fontId="0" fillId="0" borderId="54" xfId="0" applyBorder="1"/>
    <xf numFmtId="0" fontId="0" fillId="0" borderId="55" xfId="0" applyBorder="1"/>
    <xf numFmtId="0" fontId="0" fillId="0" borderId="56" xfId="0" applyBorder="1"/>
    <xf numFmtId="0" fontId="0" fillId="4" borderId="57" xfId="0" applyFill="1" applyBorder="1" applyAlignment="1">
      <alignment horizontal="center"/>
    </xf>
    <xf numFmtId="0" fontId="40" fillId="0" borderId="53" xfId="0" applyFont="1" applyBorder="1" applyAlignment="1" applyProtection="1">
      <alignment horizontal="right" vertical="top"/>
      <protection locked="0"/>
    </xf>
    <xf numFmtId="0" fontId="40" fillId="0" borderId="6" xfId="0" applyFont="1" applyBorder="1" applyAlignment="1" applyProtection="1">
      <alignment horizontal="right" vertical="top"/>
      <protection locked="0"/>
    </xf>
    <xf numFmtId="0" fontId="40" fillId="0" borderId="7" xfId="0" applyFont="1" applyBorder="1" applyAlignment="1" applyProtection="1">
      <alignment horizontal="left"/>
      <protection locked="0"/>
    </xf>
    <xf numFmtId="164" fontId="40" fillId="0" borderId="21" xfId="0" applyNumberFormat="1" applyFont="1" applyBorder="1" applyAlignment="1" applyProtection="1">
      <alignment horizontal="right" vertical="top"/>
      <protection locked="0"/>
    </xf>
    <xf numFmtId="0" fontId="0" fillId="0" borderId="1" xfId="0" applyBorder="1" applyAlignment="1" applyProtection="1">
      <alignment horizontal="left" wrapText="1"/>
      <protection locked="0"/>
    </xf>
    <xf numFmtId="0" fontId="21" fillId="2" borderId="58" xfId="0" applyFont="1" applyFill="1" applyBorder="1" applyAlignment="1">
      <alignment horizontal="left" vertical="top" wrapText="1"/>
    </xf>
    <xf numFmtId="0" fontId="0" fillId="0" borderId="2" xfId="0" applyBorder="1" applyProtection="1"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1" fillId="2" borderId="44" xfId="0" applyFont="1" applyFill="1" applyBorder="1" applyAlignment="1">
      <alignment horizontal="left" vertical="top" wrapText="1"/>
    </xf>
    <xf numFmtId="164" fontId="0" fillId="0" borderId="1" xfId="0" applyNumberFormat="1" applyBorder="1" applyProtection="1">
      <protection locked="0"/>
    </xf>
    <xf numFmtId="164" fontId="0" fillId="0" borderId="1" xfId="0" applyNumberFormat="1" applyBorder="1" applyAlignment="1" applyProtection="1">
      <alignment horizontal="right" wrapText="1"/>
      <protection locked="0"/>
    </xf>
    <xf numFmtId="0" fontId="20" fillId="2" borderId="44" xfId="0" applyFont="1" applyFill="1" applyBorder="1" applyAlignment="1">
      <alignment horizontal="left" vertical="top" wrapText="1"/>
    </xf>
    <xf numFmtId="0" fontId="6" fillId="5" borderId="59" xfId="0" applyFont="1" applyFill="1" applyBorder="1" applyAlignment="1">
      <alignment vertical="top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Alignment="1" applyProtection="1">
      <alignment horizontal="right" wrapText="1"/>
      <protection locked="0"/>
    </xf>
    <xf numFmtId="0" fontId="6" fillId="0" borderId="58" xfId="0" applyFont="1" applyBorder="1" applyAlignment="1">
      <alignment horizontal="right" vertical="center" wrapText="1"/>
    </xf>
    <xf numFmtId="0" fontId="21" fillId="4" borderId="44" xfId="0" applyFont="1" applyFill="1" applyBorder="1" applyAlignment="1">
      <alignment horizontal="right" vertical="center" wrapText="1"/>
    </xf>
    <xf numFmtId="164" fontId="21" fillId="4" borderId="46" xfId="0" applyNumberFormat="1" applyFont="1" applyFill="1" applyBorder="1" applyAlignment="1">
      <alignment horizontal="right" vertical="center" wrapText="1"/>
    </xf>
    <xf numFmtId="0" fontId="36" fillId="0" borderId="60" xfId="0" applyFont="1" applyBorder="1" applyAlignment="1">
      <alignment horizontal="left" vertical="center"/>
    </xf>
    <xf numFmtId="164" fontId="36" fillId="0" borderId="60" xfId="0" applyNumberFormat="1" applyFont="1" applyBorder="1" applyAlignment="1">
      <alignment vertical="center"/>
    </xf>
    <xf numFmtId="0" fontId="0" fillId="0" borderId="13" xfId="0" applyBorder="1" applyAlignment="1">
      <alignment horizontal="left" wrapText="1"/>
    </xf>
    <xf numFmtId="0" fontId="0" fillId="0" borderId="10" xfId="0" applyBorder="1" applyAlignment="1">
      <alignment horizontal="left"/>
    </xf>
    <xf numFmtId="0" fontId="0" fillId="8" borderId="0" xfId="0" applyFill="1" applyProtection="1">
      <protection locked="0"/>
    </xf>
    <xf numFmtId="0" fontId="22" fillId="5" borderId="14" xfId="0" applyFont="1" applyFill="1" applyBorder="1" applyAlignment="1" applyProtection="1">
      <alignment vertical="center" wrapText="1"/>
      <protection locked="0"/>
    </xf>
    <xf numFmtId="0" fontId="22" fillId="5" borderId="3" xfId="0" applyFont="1" applyFill="1" applyBorder="1" applyAlignment="1" applyProtection="1">
      <alignment vertical="center" wrapText="1"/>
      <protection locked="0"/>
    </xf>
    <xf numFmtId="0" fontId="22" fillId="5" borderId="6" xfId="0" applyFont="1" applyFill="1" applyBorder="1" applyAlignment="1" applyProtection="1">
      <alignment vertical="center" wrapText="1"/>
      <protection locked="0"/>
    </xf>
    <xf numFmtId="0" fontId="24" fillId="2" borderId="7" xfId="0" applyFont="1" applyFill="1" applyBorder="1" applyAlignment="1" applyProtection="1">
      <alignment horizontal="left" vertical="center" wrapText="1"/>
      <protection locked="0"/>
    </xf>
    <xf numFmtId="0" fontId="25" fillId="2" borderId="8" xfId="0" applyFont="1" applyFill="1" applyBorder="1" applyAlignment="1">
      <alignment horizontal="left" vertical="center" wrapText="1"/>
    </xf>
    <xf numFmtId="0" fontId="25" fillId="2" borderId="5" xfId="0" applyFont="1" applyFill="1" applyBorder="1" applyAlignment="1">
      <alignment horizontal="left" vertical="center" wrapText="1"/>
    </xf>
    <xf numFmtId="0" fontId="25" fillId="2" borderId="9" xfId="0" applyFont="1" applyFill="1" applyBorder="1" applyAlignment="1">
      <alignment vertical="center" wrapText="1"/>
    </xf>
    <xf numFmtId="0" fontId="25" fillId="2" borderId="6" xfId="0" applyFont="1" applyFill="1" applyBorder="1" applyAlignment="1">
      <alignment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25" fillId="2" borderId="3" xfId="0" applyFont="1" applyFill="1" applyBorder="1" applyAlignment="1">
      <alignment vertical="center" wrapText="1"/>
    </xf>
    <xf numFmtId="0" fontId="31" fillId="0" borderId="0" xfId="0" applyFont="1" applyAlignment="1">
      <alignment horizontal="left" vertical="top" wrapText="1"/>
    </xf>
    <xf numFmtId="14" fontId="34" fillId="0" borderId="0" xfId="0" applyNumberFormat="1" applyFont="1" applyAlignment="1">
      <alignment horizontal="left"/>
    </xf>
    <xf numFmtId="0" fontId="34" fillId="0" borderId="0" xfId="0" applyFont="1" applyAlignment="1">
      <alignment horizontal="left"/>
    </xf>
    <xf numFmtId="164" fontId="0" fillId="0" borderId="10" xfId="0" applyNumberFormat="1" applyBorder="1" applyAlignment="1" applyProtection="1">
      <alignment horizontal="right" vertical="center" wrapText="1"/>
      <protection locked="0"/>
    </xf>
    <xf numFmtId="0" fontId="0" fillId="0" borderId="10" xfId="0" applyBorder="1" applyAlignment="1" applyProtection="1">
      <alignment horizontal="left" wrapText="1"/>
      <protection locked="0"/>
    </xf>
    <xf numFmtId="0" fontId="0" fillId="0" borderId="14" xfId="0" applyBorder="1" applyProtection="1">
      <protection locked="0"/>
    </xf>
  </cellXfs>
  <cellStyles count="3">
    <cellStyle name="Link" xfId="2" builtinId="8"/>
    <cellStyle name="Standard" xfId="0" builtinId="0"/>
    <cellStyle name="Währung" xfId="1" builtinId="4"/>
  </cellStyles>
  <dxfs count="70">
    <dxf>
      <numFmt numFmtId="34" formatCode="_-* #,##0.00\ &quot;€&quot;_-;\-* #,##0.00\ &quot;€&quot;_-;_-* &quot;-&quot;??\ &quot;€&quot;_-;_-@_-"/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>
          <bgColor theme="8" tint="0.59999389629810485"/>
        </patternFill>
      </fill>
    </dxf>
    <dxf>
      <fill>
        <patternFill>
          <bgColor theme="8" tint="0.59999389629810485"/>
        </patternFill>
      </fill>
    </dxf>
    <dxf>
      <fill>
        <patternFill>
          <bgColor theme="8" tint="0.59999389629810485"/>
        </patternFill>
      </fill>
    </dxf>
    <dxf>
      <fill>
        <patternFill>
          <bgColor theme="8" tint="0.59999389629810485"/>
        </patternFill>
      </fill>
    </dxf>
    <dxf>
      <fill>
        <patternFill>
          <bgColor theme="8" tint="0.59999389629810485"/>
        </patternFill>
      </fill>
    </dxf>
    <dxf>
      <fill>
        <patternFill>
          <bgColor theme="8" tint="0.59999389629810485"/>
        </patternFill>
      </fill>
    </dxf>
    <dxf>
      <border>
        <left style="medium">
          <color theme="2" tint="-0.499984740745262"/>
        </left>
        <right style="medium">
          <color theme="2" tint="-0.499984740745262"/>
        </right>
        <top style="medium">
          <color theme="2" tint="-0.499984740745262"/>
        </top>
        <bottom style="medium">
          <color theme="2" tint="-0.499984740745262"/>
        </bottom>
      </border>
    </dxf>
    <dxf>
      <border>
        <left style="medium">
          <color theme="2" tint="-0.499984740745262"/>
        </left>
        <right style="medium">
          <color theme="2" tint="-0.499984740745262"/>
        </right>
        <top style="medium">
          <color theme="2" tint="-0.499984740745262"/>
        </top>
        <bottom style="medium">
          <color theme="2" tint="-0.499984740745262"/>
        </bottom>
      </border>
    </dxf>
    <dxf>
      <border>
        <left style="medium">
          <color theme="2" tint="-0.499984740745262"/>
        </left>
        <right style="medium">
          <color theme="2" tint="-0.499984740745262"/>
        </right>
        <top style="medium">
          <color theme="2" tint="-0.499984740745262"/>
        </top>
        <bottom style="medium">
          <color theme="2" tint="-0.499984740745262"/>
        </bottom>
      </border>
    </dxf>
    <dxf>
      <border>
        <left style="medium">
          <color theme="2" tint="-0.499984740745262"/>
        </left>
        <right style="medium">
          <color theme="2" tint="-0.499984740745262"/>
        </right>
        <top style="medium">
          <color theme="2" tint="-0.499984740745262"/>
        </top>
        <bottom style="medium">
          <color theme="2" tint="-0.499984740745262"/>
        </bottom>
      </border>
    </dxf>
    <dxf>
      <border>
        <left style="medium">
          <color theme="2" tint="-0.499984740745262"/>
        </left>
        <right style="medium">
          <color theme="2" tint="-0.499984740745262"/>
        </right>
        <top style="medium">
          <color theme="2" tint="-0.499984740745262"/>
        </top>
        <bottom style="medium">
          <color theme="2" tint="-0.499984740745262"/>
        </bottom>
      </border>
    </dxf>
    <dxf>
      <border>
        <left style="medium">
          <color theme="2" tint="-0.499984740745262"/>
        </left>
        <right style="medium">
          <color theme="2" tint="-0.499984740745262"/>
        </right>
        <top style="medium">
          <color theme="2" tint="-0.499984740745262"/>
        </top>
        <bottom style="medium">
          <color theme="2" tint="-0.499984740745262"/>
        </bottom>
      </border>
    </dxf>
    <dxf>
      <border>
        <bottom style="medium">
          <color theme="2" tint="-0.499984740745262"/>
        </bottom>
      </border>
    </dxf>
    <dxf>
      <border>
        <bottom style="medium">
          <color theme="2" tint="-0.499984740745262"/>
        </bottom>
      </border>
    </dxf>
    <dxf>
      <border>
        <top style="medium">
          <color theme="2" tint="-0.499984740745262"/>
        </top>
      </border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99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border>
        <top style="medium">
          <color theme="2" tint="-0.499984740745262"/>
        </top>
      </border>
    </dxf>
    <dxf>
      <border>
        <bottom style="medium">
          <color theme="2" tint="-0.499984740745262"/>
        </bottom>
      </border>
    </dxf>
    <dxf>
      <border>
        <bottom style="medium">
          <color theme="2" tint="-0.499984740745262"/>
        </bottom>
      </border>
    </dxf>
    <dxf>
      <border>
        <left style="medium">
          <color theme="2" tint="-0.499984740745262"/>
        </left>
        <right style="medium">
          <color theme="2" tint="-0.499984740745262"/>
        </right>
        <top style="medium">
          <color theme="2" tint="-0.499984740745262"/>
        </top>
        <bottom style="medium">
          <color theme="2" tint="-0.499984740745262"/>
        </bottom>
      </border>
    </dxf>
    <dxf>
      <border>
        <left style="medium">
          <color theme="2" tint="-0.499984740745262"/>
        </left>
        <right style="medium">
          <color theme="2" tint="-0.499984740745262"/>
        </right>
        <top style="medium">
          <color theme="2" tint="-0.499984740745262"/>
        </top>
        <bottom style="medium">
          <color theme="2" tint="-0.499984740745262"/>
        </bottom>
      </border>
    </dxf>
    <dxf>
      <border>
        <left style="medium">
          <color theme="2" tint="-0.499984740745262"/>
        </left>
        <right style="medium">
          <color theme="2" tint="-0.499984740745262"/>
        </right>
        <top style="medium">
          <color theme="2" tint="-0.499984740745262"/>
        </top>
        <bottom style="medium">
          <color theme="2" tint="-0.499984740745262"/>
        </bottom>
      </border>
    </dxf>
    <dxf>
      <border>
        <left style="medium">
          <color theme="2" tint="-0.499984740745262"/>
        </left>
        <right style="medium">
          <color theme="2" tint="-0.499984740745262"/>
        </right>
        <top style="medium">
          <color theme="2" tint="-0.499984740745262"/>
        </top>
        <bottom style="medium">
          <color theme="2" tint="-0.499984740745262"/>
        </bottom>
      </border>
    </dxf>
    <dxf>
      <border>
        <left style="medium">
          <color theme="2" tint="-0.499984740745262"/>
        </left>
        <right style="medium">
          <color theme="2" tint="-0.499984740745262"/>
        </right>
        <top style="medium">
          <color theme="2" tint="-0.499984740745262"/>
        </top>
        <bottom style="medium">
          <color theme="2" tint="-0.499984740745262"/>
        </bottom>
      </border>
    </dxf>
    <dxf>
      <border>
        <left style="medium">
          <color theme="2" tint="-0.499984740745262"/>
        </left>
        <right style="medium">
          <color theme="2" tint="-0.499984740745262"/>
        </right>
        <top style="medium">
          <color theme="2" tint="-0.499984740745262"/>
        </top>
        <bottom style="medium">
          <color theme="2" tint="-0.499984740745262"/>
        </bottom>
      </border>
    </dxf>
    <dxf>
      <fill>
        <patternFill>
          <bgColor theme="8" tint="0.59999389629810485"/>
        </patternFill>
      </fill>
    </dxf>
    <dxf>
      <fill>
        <patternFill>
          <bgColor theme="8" tint="0.59999389629810485"/>
        </patternFill>
      </fill>
    </dxf>
    <dxf>
      <fill>
        <patternFill>
          <bgColor theme="8" tint="0.59999389629810485"/>
        </patternFill>
      </fill>
    </dxf>
    <dxf>
      <fill>
        <patternFill>
          <bgColor theme="8" tint="0.59999389629810485"/>
        </patternFill>
      </fill>
    </dxf>
    <dxf>
      <fill>
        <patternFill>
          <bgColor theme="8" tint="0.59999389629810485"/>
        </patternFill>
      </fill>
    </dxf>
    <dxf>
      <fill>
        <patternFill>
          <bgColor theme="8" tint="0.59999389629810485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numFmt numFmtId="34" formatCode="_-* #,##0.00\ &quot;€&quot;_-;\-* #,##0.00\ &quot;€&quot;_-;_-* &quot;-&quot;??\ &quot;€&quot;_-;_-@_-"/>
    </dxf>
  </dxfs>
  <tableStyles count="0" defaultTableStyle="TableStyleMedium2" defaultPivotStyle="PivotStyleLight16"/>
  <colors>
    <mruColors>
      <color rgb="FFFF9933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5669</xdr:rowOff>
    </xdr:from>
    <xdr:to>
      <xdr:col>0</xdr:col>
      <xdr:colOff>7149107</xdr:colOff>
      <xdr:row>57</xdr:row>
      <xdr:rowOff>76043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2287B85-66AA-3769-A0D2-E4B8BA2D8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91205"/>
          <a:ext cx="7149107" cy="106726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57</xdr:row>
      <xdr:rowOff>187098</xdr:rowOff>
    </xdr:from>
    <xdr:to>
      <xdr:col>0</xdr:col>
      <xdr:colOff>7123706</xdr:colOff>
      <xdr:row>113</xdr:row>
      <xdr:rowOff>153609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EC4B841-BBD7-4276-3668-5FF1099668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174866"/>
          <a:ext cx="7123706" cy="1076151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7123706</xdr:colOff>
      <xdr:row>167</xdr:row>
      <xdr:rowOff>32272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CA90A57E-3A66-91DF-8ECE-A6CE7AEFB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0624800"/>
          <a:ext cx="7144117" cy="101605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444500</xdr:colOff>
      <xdr:row>0</xdr:row>
      <xdr:rowOff>0</xdr:rowOff>
    </xdr:from>
    <xdr:to>
      <xdr:col>5</xdr:col>
      <xdr:colOff>1387475</xdr:colOff>
      <xdr:row>3</xdr:row>
      <xdr:rowOff>111514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464DFB8C-776A-D5B3-B44D-CA0592560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00" y="0"/>
          <a:ext cx="1762125" cy="663964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Luisa Mooser" refreshedDate="45981.576618865744" createdVersion="8" refreshedVersion="8" minRefreshableVersion="3" recordCount="44" xr:uid="{C982B06F-939A-4E84-BE67-7440AC8F151B}">
  <cacheSource type="worksheet">
    <worksheetSource ref="A6:C50" sheet="Sachbericht - Sachkosten"/>
  </cacheSource>
  <cacheFields count="3">
    <cacheField name="Position  _x000a__x000a_" numFmtId="0">
      <sharedItems containsBlank="1" count="13">
        <s v="Prämien"/>
        <m/>
        <s v="IT" u="1"/>
        <s v="Anschaffungen" u="1"/>
        <s v="Fachliteratur" u="1"/>
        <s v="Büromaterialien" u="1"/>
        <s v="Bewirtung" u="1"/>
        <s v="Raumkosten" u="1"/>
        <s v="PR und Akquise-Maßnahmen" u="1"/>
        <s v="Büromiete" u="1"/>
        <s v="Fortbildungen" u="1"/>
        <s v="Fahrtkosten" u="1"/>
        <s v="Kinderbetreuung" u="1"/>
      </sharedItems>
    </cacheField>
    <cacheField name="Beschreibung (Freitext)" numFmtId="0">
      <sharedItems containsNonDate="0" containsString="0" containsBlank="1"/>
    </cacheField>
    <cacheField name="Betrag in Euro" numFmtId="164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">
  <r>
    <x v="0"/>
    <m/>
    <m/>
  </r>
  <r>
    <x v="1"/>
    <m/>
    <m/>
  </r>
  <r>
    <x v="1"/>
    <m/>
    <m/>
  </r>
  <r>
    <x v="1"/>
    <m/>
    <m/>
  </r>
  <r>
    <x v="1"/>
    <m/>
    <m/>
  </r>
  <r>
    <x v="1"/>
    <m/>
    <m/>
  </r>
  <r>
    <x v="1"/>
    <m/>
    <m/>
  </r>
  <r>
    <x v="1"/>
    <m/>
    <m/>
  </r>
  <r>
    <x v="1"/>
    <m/>
    <m/>
  </r>
  <r>
    <x v="1"/>
    <m/>
    <m/>
  </r>
  <r>
    <x v="1"/>
    <m/>
    <m/>
  </r>
  <r>
    <x v="1"/>
    <m/>
    <m/>
  </r>
  <r>
    <x v="1"/>
    <m/>
    <m/>
  </r>
  <r>
    <x v="1"/>
    <m/>
    <m/>
  </r>
  <r>
    <x v="1"/>
    <m/>
    <m/>
  </r>
  <r>
    <x v="1"/>
    <m/>
    <m/>
  </r>
  <r>
    <x v="1"/>
    <m/>
    <m/>
  </r>
  <r>
    <x v="1"/>
    <m/>
    <m/>
  </r>
  <r>
    <x v="1"/>
    <m/>
    <m/>
  </r>
  <r>
    <x v="1"/>
    <m/>
    <m/>
  </r>
  <r>
    <x v="1"/>
    <m/>
    <m/>
  </r>
  <r>
    <x v="1"/>
    <m/>
    <m/>
  </r>
  <r>
    <x v="1"/>
    <m/>
    <m/>
  </r>
  <r>
    <x v="1"/>
    <m/>
    <m/>
  </r>
  <r>
    <x v="1"/>
    <m/>
    <m/>
  </r>
  <r>
    <x v="1"/>
    <m/>
    <m/>
  </r>
  <r>
    <x v="1"/>
    <m/>
    <m/>
  </r>
  <r>
    <x v="1"/>
    <m/>
    <m/>
  </r>
  <r>
    <x v="1"/>
    <m/>
    <m/>
  </r>
  <r>
    <x v="1"/>
    <m/>
    <m/>
  </r>
  <r>
    <x v="1"/>
    <m/>
    <m/>
  </r>
  <r>
    <x v="1"/>
    <m/>
    <m/>
  </r>
  <r>
    <x v="1"/>
    <m/>
    <m/>
  </r>
  <r>
    <x v="1"/>
    <m/>
    <m/>
  </r>
  <r>
    <x v="1"/>
    <m/>
    <m/>
  </r>
  <r>
    <x v="1"/>
    <m/>
    <m/>
  </r>
  <r>
    <x v="1"/>
    <m/>
    <m/>
  </r>
  <r>
    <x v="1"/>
    <m/>
    <m/>
  </r>
  <r>
    <x v="1"/>
    <m/>
    <m/>
  </r>
  <r>
    <x v="1"/>
    <m/>
    <m/>
  </r>
  <r>
    <x v="1"/>
    <m/>
    <m/>
  </r>
  <r>
    <x v="1"/>
    <m/>
    <m/>
  </r>
  <r>
    <x v="1"/>
    <m/>
    <m/>
  </r>
  <r>
    <x v="1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959729B-90E5-4FB7-95DA-8109463310BE}" name="PivotTable4" cacheId="4" applyNumberFormats="0" applyBorderFormats="0" applyFontFormats="0" applyPatternFormats="0" applyAlignmentFormats="0" applyWidthHeightFormats="1" dataCaption="Werte" updatedVersion="8" minRefreshableVersion="3" useAutoFormatting="1" itemPrintTitles="1" createdVersion="8" indent="0" outline="1" outlineData="1" multipleFieldFilters="0" chartFormat="1" rowHeaderCaption="Position">
  <location ref="A6:B9" firstHeaderRow="1" firstDataRow="1" firstDataCol="1"/>
  <pivotFields count="3">
    <pivotField axis="axisRow" showAll="0">
      <items count="14">
        <item m="1" x="3"/>
        <item m="1" x="6"/>
        <item m="1" x="5"/>
        <item m="1" x="9"/>
        <item m="1" x="4"/>
        <item m="1" x="11"/>
        <item m="1" x="10"/>
        <item m="1" x="12"/>
        <item m="1" x="8"/>
        <item x="0"/>
        <item m="1" x="7"/>
        <item x="1"/>
        <item m="1" x="2"/>
        <item t="default"/>
      </items>
    </pivotField>
    <pivotField showAll="0"/>
    <pivotField dataField="1" showAll="0"/>
  </pivotFields>
  <rowFields count="1">
    <field x="0"/>
  </rowFields>
  <rowItems count="3">
    <i>
      <x v="9"/>
    </i>
    <i>
      <x v="11"/>
    </i>
    <i t="grand">
      <x/>
    </i>
  </rowItems>
  <colItems count="1">
    <i/>
  </colItems>
  <dataFields count="1">
    <dataField name="Summe von Betrag in Euro" fld="2" baseField="0" baseItem="0" numFmtId="44"/>
  </dataFields>
  <formats count="28">
    <format dxfId="69">
      <pivotArea outline="0" collapsedLevelsAreSubtotals="1" fieldPosition="0"/>
    </format>
    <format dxfId="68">
      <pivotArea type="all" dataOnly="0" outline="0" fieldPosition="0"/>
    </format>
    <format dxfId="67">
      <pivotArea outline="0" collapsedLevelsAreSubtotals="1" fieldPosition="0"/>
    </format>
    <format dxfId="66">
      <pivotArea field="0" type="button" dataOnly="0" labelOnly="1" outline="0" axis="axisRow" fieldPosition="0"/>
    </format>
    <format dxfId="65">
      <pivotArea dataOnly="0" labelOnly="1" fieldPosition="0">
        <references count="1">
          <reference field="0" count="0"/>
        </references>
      </pivotArea>
    </format>
    <format dxfId="64">
      <pivotArea dataOnly="0" labelOnly="1" grandRow="1" outline="0" fieldPosition="0"/>
    </format>
    <format dxfId="63">
      <pivotArea dataOnly="0" labelOnly="1" outline="0" axis="axisValues" fieldPosition="0"/>
    </format>
    <format dxfId="62">
      <pivotArea type="all" dataOnly="0" outline="0" fieldPosition="0"/>
    </format>
    <format dxfId="61">
      <pivotArea outline="0" collapsedLevelsAreSubtotals="1" fieldPosition="0"/>
    </format>
    <format dxfId="60">
      <pivotArea field="0" type="button" dataOnly="0" labelOnly="1" outline="0" axis="axisRow" fieldPosition="0"/>
    </format>
    <format dxfId="59">
      <pivotArea dataOnly="0" labelOnly="1" fieldPosition="0">
        <references count="1">
          <reference field="0" count="0"/>
        </references>
      </pivotArea>
    </format>
    <format dxfId="58">
      <pivotArea dataOnly="0" labelOnly="1" grandRow="1" outline="0" fieldPosition="0"/>
    </format>
    <format dxfId="57">
      <pivotArea dataOnly="0" labelOnly="1" outline="0" axis="axisValues" fieldPosition="0"/>
    </format>
    <format dxfId="56">
      <pivotArea type="all" dataOnly="0" outline="0" fieldPosition="0"/>
    </format>
    <format dxfId="55">
      <pivotArea outline="0" collapsedLevelsAreSubtotals="1" fieldPosition="0"/>
    </format>
    <format dxfId="54">
      <pivotArea dataOnly="0" labelOnly="1" fieldPosition="0">
        <references count="1">
          <reference field="0" count="0"/>
        </references>
      </pivotArea>
    </format>
    <format dxfId="53">
      <pivotArea dataOnly="0" labelOnly="1" grandRow="1" outline="0" fieldPosition="0"/>
    </format>
    <format dxfId="52">
      <pivotArea field="0" type="button" dataOnly="0" labelOnly="1" outline="0" axis="axisRow" fieldPosition="0"/>
    </format>
    <format dxfId="51">
      <pivotArea field="0" type="button" dataOnly="0" labelOnly="1" outline="0" axis="axisRow" fieldPosition="0"/>
    </format>
    <format dxfId="50">
      <pivotArea field="0" type="button" dataOnly="0" labelOnly="1" outline="0" axis="axisRow" fieldPosition="0"/>
    </format>
    <format dxfId="49">
      <pivotArea dataOnly="0" labelOnly="1" outline="0" axis="axisValues" fieldPosition="0"/>
    </format>
    <format dxfId="48">
      <pivotArea dataOnly="0" grandRow="1" axis="axisRow" fieldPosition="0"/>
    </format>
    <format dxfId="47">
      <pivotArea type="all" dataOnly="0" outline="0" fieldPosition="0"/>
    </format>
    <format dxfId="46">
      <pivotArea outline="0" collapsedLevelsAreSubtotals="1" fieldPosition="0"/>
    </format>
    <format dxfId="45">
      <pivotArea field="0" type="button" dataOnly="0" labelOnly="1" outline="0" axis="axisRow" fieldPosition="0"/>
    </format>
    <format dxfId="44">
      <pivotArea dataOnly="0" labelOnly="1" fieldPosition="0">
        <references count="1">
          <reference field="0" count="0"/>
        </references>
      </pivotArea>
    </format>
    <format dxfId="43">
      <pivotArea dataOnly="0" labelOnly="1" grandRow="1" outline="0" fieldPosition="0"/>
    </format>
    <format dxfId="4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kindertagespflege-bw.de/wp-content/uploads/2025/09/Kurzanleitung_Verwendungsnachweise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B8F05-C6D3-441F-8368-AA2AEBC47533}">
  <sheetPr>
    <tabColor rgb="FFC00000"/>
  </sheetPr>
  <dimension ref="A1"/>
  <sheetViews>
    <sheetView zoomScale="168" zoomScaleNormal="168" workbookViewId="0"/>
  </sheetViews>
  <sheetFormatPr baseColWidth="10" defaultRowHeight="15" x14ac:dyDescent="0.25"/>
  <cols>
    <col min="1" max="1" width="132.28515625" customWidth="1"/>
  </cols>
  <sheetData>
    <row r="1" spans="1:1" x14ac:dyDescent="0.25">
      <c r="A1" s="186" t="s">
        <v>209</v>
      </c>
    </row>
  </sheetData>
  <sheetProtection algorithmName="SHA-512" hashValue="ILtvA5wariOK/2Af3DWl7Bk7odgj4N0u1R5bKPhSSItHACfmmiu1tgo2Y6OgerWUJIuge5AlDs3QarioZR+vVg==" saltValue="sY9g44ZmJ9l4sfyZZNaddw==" spinCount="100000" sheet="1" objects="1" scenarios="1"/>
  <hyperlinks>
    <hyperlink ref="A1" r:id="rId1" xr:uid="{F8C007F0-0C59-43B8-940E-60DA2DC6082B}"/>
  </hyperlinks>
  <pageMargins left="0.7" right="0.7" top="0.78740157499999996" bottom="0.78740157499999996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0BC58-734D-4A68-BE77-FC99CE2C8DA0}">
  <sheetPr>
    <tabColor rgb="FFFF9933"/>
  </sheetPr>
  <dimension ref="A1:L46"/>
  <sheetViews>
    <sheetView showGridLines="0" showRuler="0" zoomScaleNormal="100" zoomScalePageLayoutView="55" workbookViewId="0">
      <selection activeCell="B6" sqref="B6"/>
    </sheetView>
  </sheetViews>
  <sheetFormatPr baseColWidth="10" defaultRowHeight="15" x14ac:dyDescent="0.25"/>
  <cols>
    <col min="1" max="1" width="2.140625" customWidth="1"/>
    <col min="2" max="2" width="28.140625" customWidth="1"/>
    <col min="3" max="3" width="47.85546875" style="38" customWidth="1"/>
    <col min="4" max="4" width="2.28515625" customWidth="1"/>
    <col min="5" max="5" width="64.85546875" bestFit="1" customWidth="1"/>
    <col min="6" max="6" width="10.140625" hidden="1" customWidth="1"/>
    <col min="7" max="7" width="10" customWidth="1"/>
    <col min="9" max="10" width="8.85546875" customWidth="1"/>
    <col min="11" max="11" width="10.140625" customWidth="1"/>
    <col min="12" max="12" width="12.42578125" style="3" customWidth="1"/>
  </cols>
  <sheetData>
    <row r="1" spans="1:12" s="129" customFormat="1" ht="18.75" x14ac:dyDescent="0.3">
      <c r="A1" s="1" t="s">
        <v>51</v>
      </c>
      <c r="C1" s="13"/>
      <c r="F1" s="129" t="s">
        <v>52</v>
      </c>
      <c r="L1" s="133"/>
    </row>
    <row r="2" spans="1:12" ht="18.75" x14ac:dyDescent="0.25">
      <c r="A2" s="14" t="s">
        <v>169</v>
      </c>
    </row>
    <row r="3" spans="1:12" ht="5.0999999999999996" customHeight="1" x14ac:dyDescent="0.25">
      <c r="A3" s="14"/>
    </row>
    <row r="4" spans="1:12" ht="23.25" x14ac:dyDescent="0.35">
      <c r="A4" s="2" t="s">
        <v>41</v>
      </c>
      <c r="J4" s="13"/>
      <c r="K4" s="13"/>
      <c r="L4" s="13"/>
    </row>
    <row r="5" spans="1:12" ht="5.0999999999999996" customHeight="1" x14ac:dyDescent="0.25"/>
    <row r="6" spans="1:12" s="52" customFormat="1" ht="20.100000000000001" customHeight="1" x14ac:dyDescent="0.25">
      <c r="A6" s="68" t="s">
        <v>181</v>
      </c>
      <c r="B6" s="53"/>
      <c r="C6" s="161"/>
      <c r="D6" s="53"/>
      <c r="E6" s="53"/>
      <c r="F6" s="56"/>
      <c r="H6" s="162"/>
      <c r="I6" s="162"/>
      <c r="J6" s="162"/>
      <c r="K6" s="162"/>
      <c r="L6" s="162"/>
    </row>
    <row r="7" spans="1:12" ht="18" customHeight="1" x14ac:dyDescent="0.25">
      <c r="A7" t="s">
        <v>34</v>
      </c>
      <c r="B7" s="135"/>
      <c r="C7" s="136"/>
      <c r="D7" s="137"/>
      <c r="E7" s="138" t="s">
        <v>37</v>
      </c>
      <c r="F7" s="38"/>
      <c r="H7" s="139"/>
      <c r="I7" s="139"/>
      <c r="J7" s="139"/>
      <c r="K7" s="139"/>
      <c r="L7" s="139"/>
    </row>
    <row r="8" spans="1:12" ht="18" customHeight="1" x14ac:dyDescent="0.25">
      <c r="A8" t="s">
        <v>35</v>
      </c>
      <c r="B8" s="135"/>
      <c r="C8" s="140"/>
      <c r="D8" s="141"/>
      <c r="E8" s="138" t="s">
        <v>38</v>
      </c>
      <c r="F8" s="38"/>
      <c r="H8" s="139"/>
      <c r="I8" s="139"/>
      <c r="J8" s="139"/>
      <c r="K8" s="139"/>
      <c r="L8" s="139"/>
    </row>
    <row r="9" spans="1:12" ht="18" customHeight="1" x14ac:dyDescent="0.25">
      <c r="A9" t="s">
        <v>36</v>
      </c>
      <c r="B9" s="135"/>
      <c r="C9" s="140"/>
      <c r="D9" s="141"/>
      <c r="E9" s="138" t="s">
        <v>39</v>
      </c>
      <c r="F9" s="38"/>
      <c r="H9" s="139"/>
      <c r="I9" s="139"/>
      <c r="J9" s="139"/>
      <c r="K9" s="139"/>
      <c r="L9" s="139"/>
    </row>
    <row r="10" spans="1:12" ht="18" customHeight="1" x14ac:dyDescent="0.25">
      <c r="A10" t="s">
        <v>47</v>
      </c>
      <c r="B10" s="135"/>
      <c r="C10" s="192">
        <f>C11+C12</f>
        <v>0</v>
      </c>
      <c r="D10" s="35"/>
      <c r="E10" s="142"/>
      <c r="F10" s="38"/>
      <c r="H10" s="139"/>
      <c r="I10" s="139"/>
      <c r="J10" s="139"/>
      <c r="K10" s="139"/>
      <c r="L10" s="139"/>
    </row>
    <row r="11" spans="1:12" ht="18" customHeight="1" x14ac:dyDescent="0.25">
      <c r="B11" s="138" t="s">
        <v>30</v>
      </c>
      <c r="C11" s="136"/>
      <c r="D11" s="137"/>
      <c r="E11" s="138"/>
      <c r="F11" s="38"/>
      <c r="H11" s="139"/>
      <c r="I11" s="139"/>
      <c r="J11" s="139"/>
      <c r="K11" s="139"/>
      <c r="L11" s="139"/>
    </row>
    <row r="12" spans="1:12" ht="18" customHeight="1" x14ac:dyDescent="0.25">
      <c r="B12" s="138" t="s">
        <v>27</v>
      </c>
      <c r="C12" s="136"/>
      <c r="D12" s="137"/>
      <c r="E12" s="138"/>
      <c r="F12" s="38"/>
      <c r="H12" s="139"/>
      <c r="I12" s="139"/>
      <c r="J12" s="139"/>
      <c r="K12" s="139"/>
      <c r="L12" s="139"/>
    </row>
    <row r="13" spans="1:12" ht="18" customHeight="1" x14ac:dyDescent="0.25">
      <c r="G13" s="143"/>
      <c r="J13" s="143"/>
    </row>
    <row r="14" spans="1:12" s="52" customFormat="1" ht="20.100000000000001" customHeight="1" x14ac:dyDescent="0.25">
      <c r="A14" s="68" t="s">
        <v>33</v>
      </c>
      <c r="C14" s="56"/>
      <c r="G14" s="54"/>
      <c r="J14" s="54"/>
      <c r="L14" s="55"/>
    </row>
    <row r="15" spans="1:12" ht="18" customHeight="1" x14ac:dyDescent="0.25">
      <c r="A15" s="144" t="s">
        <v>40</v>
      </c>
      <c r="C15" s="136"/>
      <c r="D15" s="135"/>
      <c r="F15" s="145"/>
      <c r="G15" s="143"/>
      <c r="J15" s="143"/>
    </row>
    <row r="16" spans="1:12" ht="18" customHeight="1" x14ac:dyDescent="0.25">
      <c r="A16" t="s">
        <v>42</v>
      </c>
      <c r="C16" s="136"/>
      <c r="D16" s="135"/>
      <c r="G16" s="38"/>
      <c r="H16" s="38"/>
      <c r="I16" s="38"/>
      <c r="J16" s="38"/>
      <c r="K16" s="38"/>
      <c r="L16" s="145"/>
    </row>
    <row r="17" spans="1:12" ht="18" customHeight="1" x14ac:dyDescent="0.25">
      <c r="A17" t="s">
        <v>43</v>
      </c>
      <c r="C17" s="136"/>
      <c r="D17" s="135"/>
      <c r="G17" s="38"/>
      <c r="H17" s="38"/>
      <c r="I17" s="38"/>
      <c r="J17" s="38"/>
      <c r="K17" s="38"/>
      <c r="L17" s="145"/>
    </row>
    <row r="18" spans="1:12" ht="18" customHeight="1" x14ac:dyDescent="0.25">
      <c r="F18" s="146"/>
      <c r="J18" s="146"/>
      <c r="K18" s="146"/>
      <c r="L18" s="147"/>
    </row>
    <row r="19" spans="1:12" s="52" customFormat="1" ht="20.100000000000001" customHeight="1" x14ac:dyDescent="0.25">
      <c r="A19" s="68" t="s">
        <v>32</v>
      </c>
      <c r="C19" s="56"/>
      <c r="F19" s="57"/>
      <c r="G19" s="58"/>
      <c r="H19" s="59"/>
      <c r="I19" s="58"/>
      <c r="J19" s="58"/>
      <c r="K19" s="58"/>
      <c r="L19" s="60"/>
    </row>
    <row r="20" spans="1:12" ht="18" customHeight="1" x14ac:dyDescent="0.25">
      <c r="A20" t="s">
        <v>44</v>
      </c>
      <c r="C20" s="136"/>
      <c r="D20" s="135"/>
      <c r="F20" s="146"/>
      <c r="G20" s="148"/>
      <c r="H20" s="149"/>
      <c r="I20" s="148"/>
      <c r="J20" s="148"/>
      <c r="K20" s="148"/>
      <c r="L20" s="147"/>
    </row>
    <row r="21" spans="1:12" ht="18" customHeight="1" x14ac:dyDescent="0.25">
      <c r="A21" s="135" t="s">
        <v>45</v>
      </c>
      <c r="C21" s="136"/>
      <c r="D21" s="135"/>
      <c r="F21" s="146"/>
      <c r="J21" s="148"/>
      <c r="K21" s="148"/>
      <c r="L21" s="147"/>
    </row>
    <row r="22" spans="1:12" ht="18" customHeight="1" x14ac:dyDescent="0.25">
      <c r="A22" t="s">
        <v>46</v>
      </c>
      <c r="C22" s="136"/>
      <c r="D22" s="135"/>
      <c r="F22" s="146"/>
      <c r="J22" s="148"/>
      <c r="K22" s="148"/>
      <c r="L22" s="147"/>
    </row>
    <row r="23" spans="1:12" ht="18" customHeight="1" x14ac:dyDescent="0.25">
      <c r="A23" s="9"/>
      <c r="F23" s="146"/>
      <c r="J23" s="148"/>
      <c r="K23" s="148"/>
      <c r="L23" s="147"/>
    </row>
    <row r="24" spans="1:12" s="52" customFormat="1" ht="20.100000000000001" customHeight="1" x14ac:dyDescent="0.25">
      <c r="A24" s="68" t="s">
        <v>109</v>
      </c>
      <c r="C24" s="134"/>
      <c r="D24" s="59"/>
      <c r="F24" s="58"/>
      <c r="L24" s="60"/>
    </row>
    <row r="25" spans="1:12" ht="18" customHeight="1" x14ac:dyDescent="0.25">
      <c r="A25" s="150" t="s">
        <v>54</v>
      </c>
      <c r="B25" s="32"/>
      <c r="C25" s="190">
        <f>Personalkosten!M5</f>
        <v>0</v>
      </c>
      <c r="D25" s="149"/>
      <c r="F25" s="148"/>
      <c r="L25" s="147"/>
    </row>
    <row r="26" spans="1:12" ht="18" customHeight="1" x14ac:dyDescent="0.25">
      <c r="A26" s="150" t="s">
        <v>16</v>
      </c>
      <c r="B26" s="32"/>
      <c r="C26" s="190">
        <f>'Sachbericht - Sachkosten'!C51</f>
        <v>0</v>
      </c>
      <c r="D26" s="149"/>
      <c r="F26" s="148"/>
      <c r="L26" s="147"/>
    </row>
    <row r="27" spans="1:12" ht="18" customHeight="1" x14ac:dyDescent="0.25">
      <c r="A27" s="151" t="s">
        <v>0</v>
      </c>
      <c r="B27" s="152"/>
      <c r="C27" s="191">
        <f>SUM(C25:C26)</f>
        <v>0</v>
      </c>
      <c r="D27" s="153"/>
      <c r="F27" s="148"/>
      <c r="L27" s="147"/>
    </row>
    <row r="28" spans="1:12" ht="18" customHeight="1" x14ac:dyDescent="0.3">
      <c r="A28" s="11"/>
      <c r="B28" s="23"/>
      <c r="C28" s="61"/>
      <c r="D28" s="7"/>
      <c r="F28" s="6"/>
      <c r="L28" s="8"/>
    </row>
    <row r="29" spans="1:12" ht="18" customHeight="1" x14ac:dyDescent="0.25">
      <c r="A29" s="185" t="s">
        <v>148</v>
      </c>
      <c r="B29" s="154"/>
      <c r="C29" s="155"/>
      <c r="D29" s="149"/>
      <c r="F29" s="148"/>
      <c r="L29" s="147"/>
    </row>
    <row r="30" spans="1:12" ht="18" customHeight="1" x14ac:dyDescent="0.25">
      <c r="A30" s="184" t="b">
        <v>0</v>
      </c>
      <c r="B30" s="156" t="s">
        <v>206</v>
      </c>
      <c r="C30" s="157"/>
      <c r="D30" s="158"/>
      <c r="F30" s="159"/>
      <c r="L30" s="160"/>
    </row>
    <row r="31" spans="1:12" ht="18" customHeight="1" x14ac:dyDescent="0.25">
      <c r="A31" s="184" t="b">
        <v>0</v>
      </c>
      <c r="B31" s="156" t="s">
        <v>167</v>
      </c>
      <c r="C31" s="157"/>
      <c r="D31" s="158"/>
      <c r="F31" s="159"/>
      <c r="L31" s="160"/>
    </row>
    <row r="32" spans="1:12" ht="18" customHeight="1" x14ac:dyDescent="0.25">
      <c r="A32" s="184" t="b">
        <v>0</v>
      </c>
      <c r="B32" s="156" t="s">
        <v>168</v>
      </c>
      <c r="C32" s="157"/>
      <c r="D32" s="158"/>
      <c r="F32" s="159"/>
      <c r="L32" s="160"/>
    </row>
    <row r="33" spans="1:12" s="52" customFormat="1" ht="18" customHeight="1" x14ac:dyDescent="0.25">
      <c r="A33" s="132"/>
      <c r="B33" s="67"/>
      <c r="C33" s="63"/>
      <c r="D33" s="64"/>
      <c r="F33" s="65"/>
      <c r="L33" s="66"/>
    </row>
    <row r="34" spans="1:12" ht="15.75" x14ac:dyDescent="0.25">
      <c r="A34" s="68" t="s">
        <v>50</v>
      </c>
      <c r="B34" s="5"/>
      <c r="C34" s="62"/>
      <c r="D34" s="5"/>
      <c r="E34" s="5"/>
      <c r="F34" s="5"/>
      <c r="G34" s="6"/>
      <c r="H34" s="7"/>
      <c r="I34" s="6"/>
      <c r="J34" s="6"/>
      <c r="K34" s="6"/>
      <c r="L34" s="8"/>
    </row>
    <row r="35" spans="1:12" s="169" customFormat="1" ht="12" x14ac:dyDescent="0.2">
      <c r="A35" s="163" t="s">
        <v>215</v>
      </c>
      <c r="B35" s="164"/>
      <c r="C35" s="165"/>
      <c r="D35" s="164"/>
      <c r="E35" s="164"/>
      <c r="F35" s="164"/>
      <c r="G35" s="166"/>
      <c r="H35" s="167"/>
      <c r="I35" s="166"/>
      <c r="J35" s="166"/>
      <c r="K35" s="166"/>
      <c r="L35" s="168"/>
    </row>
    <row r="36" spans="1:12" s="169" customFormat="1" ht="12" x14ac:dyDescent="0.2">
      <c r="A36" s="163" t="s">
        <v>149</v>
      </c>
      <c r="B36" s="164"/>
      <c r="C36" s="165"/>
      <c r="D36" s="164"/>
      <c r="E36" s="164"/>
      <c r="F36" s="164"/>
      <c r="G36" s="166"/>
      <c r="H36" s="167"/>
      <c r="I36" s="166"/>
      <c r="J36" s="166"/>
      <c r="K36" s="166"/>
      <c r="L36" s="168"/>
    </row>
    <row r="37" spans="1:12" ht="18.75" x14ac:dyDescent="0.3">
      <c r="A37" s="170" t="s">
        <v>49</v>
      </c>
      <c r="B37" s="11"/>
      <c r="C37" s="217"/>
      <c r="D37" s="10"/>
      <c r="E37" s="5"/>
      <c r="F37" s="5"/>
      <c r="G37" s="6"/>
      <c r="H37" s="7"/>
      <c r="I37" s="6"/>
      <c r="J37" s="6"/>
      <c r="K37" s="6"/>
      <c r="L37" s="8"/>
    </row>
    <row r="38" spans="1:12" ht="18.75" x14ac:dyDescent="0.25">
      <c r="A38" s="170" t="s">
        <v>48</v>
      </c>
      <c r="B38" s="126"/>
      <c r="C38" s="218"/>
      <c r="D38" s="10"/>
      <c r="E38" s="5"/>
      <c r="F38" s="5"/>
      <c r="G38" s="6"/>
      <c r="H38" s="7"/>
      <c r="I38" s="6"/>
      <c r="J38" s="6"/>
      <c r="K38" s="6"/>
      <c r="L38" s="8"/>
    </row>
    <row r="39" spans="1:12" ht="18.75" x14ac:dyDescent="0.3">
      <c r="A39" s="170"/>
      <c r="B39" s="126"/>
      <c r="C39" s="131"/>
      <c r="D39" s="10"/>
      <c r="E39" s="5"/>
      <c r="F39" s="5"/>
      <c r="G39" s="6"/>
      <c r="H39" s="7"/>
      <c r="I39" s="6"/>
      <c r="J39" s="6"/>
      <c r="K39" s="6"/>
      <c r="L39" s="8"/>
    </row>
    <row r="40" spans="1:12" ht="18.75" x14ac:dyDescent="0.3">
      <c r="A40" s="170" t="s">
        <v>207</v>
      </c>
      <c r="B40" s="126"/>
      <c r="C40" s="127"/>
      <c r="D40" s="10"/>
      <c r="E40" s="5"/>
      <c r="F40" s="5"/>
      <c r="G40" s="6"/>
      <c r="H40" s="7"/>
      <c r="I40" s="6"/>
      <c r="J40" s="6"/>
      <c r="K40" s="6"/>
      <c r="L40" s="8"/>
    </row>
    <row r="41" spans="1:12" ht="47.25" customHeight="1" x14ac:dyDescent="0.25">
      <c r="A41" s="130"/>
      <c r="B41" s="126"/>
      <c r="C41" s="128" t="str">
        <f>IF(OR(A30=FALSE,A31=FALSE,A32=FALSE),"Abrechnung unvollständig - Siehe Checkliste","")</f>
        <v>Abrechnung unvollständig - Siehe Checkliste</v>
      </c>
      <c r="D41" s="16"/>
      <c r="E41" s="5"/>
      <c r="F41" s="5"/>
      <c r="G41" s="6"/>
      <c r="H41" s="7"/>
      <c r="I41" s="6"/>
      <c r="J41" s="6"/>
      <c r="K41" s="6"/>
      <c r="L41" s="8"/>
    </row>
    <row r="42" spans="1:12" ht="18.75" x14ac:dyDescent="0.3">
      <c r="B42" s="129"/>
      <c r="C42" s="13"/>
    </row>
    <row r="46" spans="1:12" x14ac:dyDescent="0.25">
      <c r="A46" t="s">
        <v>195</v>
      </c>
    </row>
  </sheetData>
  <sheetProtection algorithmName="SHA-512" hashValue="T9lWXN2fXqhGp+q0NJCFv4aXXJvPfOEiQy3mL6cykMMFsTcxh3kGb3dJSZaxh9pySJoSGuWNeSXUymr46W1Dcg==" saltValue="GcDuoGzCejUaJpBf6k5sxQ==" spinCount="100000" sheet="1" objects="1" scenarios="1" selectLockedCells="1"/>
  <conditionalFormatting sqref="A30:B32">
    <cfRule type="expression" dxfId="41" priority="1">
      <formula>$A30=FALSE</formula>
    </cfRule>
  </conditionalFormatting>
  <dataValidations count="3">
    <dataValidation type="date" allowBlank="1" showInputMessage="1" showErrorMessage="1" sqref="C8:D8" xr:uid="{96695273-051A-420F-A6B2-627DDD7EDA79}">
      <formula1>44927</formula1>
      <formula2>TODAY()</formula2>
    </dataValidation>
    <dataValidation type="whole" allowBlank="1" showInputMessage="1" showErrorMessage="1" sqref="C11:D12" xr:uid="{69FE93DF-B5B2-4629-A0F0-01049679CA9E}">
      <formula1>0</formula1>
      <formula2>25</formula2>
    </dataValidation>
    <dataValidation type="list" allowBlank="1" showInputMessage="1" showErrorMessage="1" sqref="A28" xr:uid="{EB0294E1-DF4E-43CB-BE41-D151FAD819E1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34EDC-8486-4FC2-8EF2-B2EB273BB2CF}">
  <sheetPr>
    <tabColor theme="9"/>
    <pageSetUpPr fitToPage="1"/>
  </sheetPr>
  <dimension ref="A1:Y50"/>
  <sheetViews>
    <sheetView showGridLines="0" showRuler="0" topLeftCell="A6" zoomScaleNormal="100" zoomScalePageLayoutView="55" workbookViewId="0">
      <selection activeCell="E30" sqref="E30"/>
    </sheetView>
  </sheetViews>
  <sheetFormatPr baseColWidth="10" defaultRowHeight="15" x14ac:dyDescent="0.25"/>
  <cols>
    <col min="1" max="1" width="15.42578125" customWidth="1"/>
    <col min="2" max="2" width="9.85546875" customWidth="1"/>
    <col min="3" max="3" width="6.5703125" customWidth="1"/>
    <col min="4" max="4" width="22.85546875" bestFit="1" customWidth="1"/>
    <col min="5" max="5" width="27.140625" customWidth="1"/>
    <col min="6" max="6" width="10" customWidth="1"/>
    <col min="7" max="7" width="11.140625" customWidth="1"/>
    <col min="10" max="10" width="8.140625" customWidth="1"/>
    <col min="11" max="11" width="7.140625" style="3" customWidth="1"/>
    <col min="12" max="12" width="8.85546875" customWidth="1"/>
    <col min="13" max="13" width="12.42578125" style="3" customWidth="1"/>
    <col min="14" max="15" width="12.42578125" style="3" hidden="1" customWidth="1"/>
    <col min="16" max="16" width="12.42578125" style="3" customWidth="1"/>
    <col min="17" max="17" width="19.140625" bestFit="1" customWidth="1"/>
    <col min="18" max="18" width="38.140625" customWidth="1"/>
    <col min="19" max="19" width="10.7109375" hidden="1" customWidth="1"/>
    <col min="20" max="23" width="0" hidden="1" customWidth="1"/>
  </cols>
  <sheetData>
    <row r="1" spans="1:25" ht="18.75" x14ac:dyDescent="0.25">
      <c r="A1" s="1" t="s">
        <v>51</v>
      </c>
      <c r="B1" s="1"/>
      <c r="C1" s="1"/>
      <c r="D1" s="1"/>
      <c r="M1"/>
      <c r="P1"/>
      <c r="T1" s="3"/>
    </row>
    <row r="2" spans="1:25" ht="18.75" x14ac:dyDescent="0.25">
      <c r="A2" s="14" t="s">
        <v>169</v>
      </c>
      <c r="B2" s="14"/>
      <c r="C2" s="14"/>
      <c r="D2" s="14"/>
      <c r="M2"/>
      <c r="P2"/>
      <c r="S2" s="15"/>
      <c r="T2" s="3"/>
      <c r="W2" s="16"/>
      <c r="X2" s="15"/>
    </row>
    <row r="3" spans="1:25" ht="23.25" x14ac:dyDescent="0.35">
      <c r="A3" s="2" t="s">
        <v>54</v>
      </c>
      <c r="B3" s="2"/>
      <c r="C3" s="2"/>
      <c r="D3" s="2"/>
      <c r="F3" s="17"/>
      <c r="G3" s="17"/>
      <c r="M3"/>
      <c r="N3" s="88" t="s">
        <v>154</v>
      </c>
      <c r="O3" s="88" t="s">
        <v>154</v>
      </c>
      <c r="P3"/>
      <c r="Q3" s="13"/>
      <c r="R3" s="13"/>
      <c r="S3" s="39"/>
      <c r="T3" s="39"/>
      <c r="W3" s="16"/>
      <c r="X3" s="15"/>
    </row>
    <row r="4" spans="1:25" ht="15.75" thickBot="1" x14ac:dyDescent="0.3">
      <c r="A4" t="str">
        <f>IF(Deckblatt!C7=0,"Vereinbarungsnummer noch nicht eingetragen (siehe Deckblatt)","Vereinbarungsnummer: "&amp;Deckblatt!C7)</f>
        <v>Vereinbarungsnummer noch nicht eingetragen (siehe Deckblatt)</v>
      </c>
      <c r="S4" s="15"/>
      <c r="W4" s="16"/>
      <c r="X4" s="15"/>
    </row>
    <row r="5" spans="1:25" ht="30" customHeight="1" thickBot="1" x14ac:dyDescent="0.3">
      <c r="A5" s="4" t="s">
        <v>3</v>
      </c>
      <c r="B5" s="4"/>
      <c r="C5" s="4"/>
      <c r="D5" s="4"/>
      <c r="F5" s="89"/>
      <c r="G5" s="89"/>
      <c r="J5" s="90"/>
      <c r="K5" s="91"/>
      <c r="L5" s="123" t="s">
        <v>0</v>
      </c>
      <c r="M5" s="124">
        <f>SUM(M7:M39)</f>
        <v>0</v>
      </c>
      <c r="N5" s="92"/>
      <c r="O5" s="92"/>
      <c r="P5" s="93"/>
      <c r="S5" s="16"/>
      <c r="T5" s="15"/>
      <c r="W5" s="16"/>
      <c r="X5" s="16"/>
    </row>
    <row r="6" spans="1:25" ht="45.75" thickBot="1" x14ac:dyDescent="0.3">
      <c r="A6" s="199" t="s">
        <v>65</v>
      </c>
      <c r="B6" s="200" t="s">
        <v>210</v>
      </c>
      <c r="C6" s="201" t="s">
        <v>108</v>
      </c>
      <c r="D6" s="202" t="s">
        <v>15</v>
      </c>
      <c r="E6" s="201" t="s">
        <v>6</v>
      </c>
      <c r="F6" s="203" t="s">
        <v>69</v>
      </c>
      <c r="G6" s="204" t="s">
        <v>211</v>
      </c>
      <c r="H6" s="205" t="s">
        <v>213</v>
      </c>
      <c r="I6" s="206" t="s">
        <v>182</v>
      </c>
      <c r="J6" s="207" t="s">
        <v>165</v>
      </c>
      <c r="K6" s="208" t="s">
        <v>2</v>
      </c>
      <c r="L6" s="207" t="s">
        <v>166</v>
      </c>
      <c r="M6" s="207" t="s">
        <v>1</v>
      </c>
      <c r="N6" s="209" t="s">
        <v>153</v>
      </c>
      <c r="O6" s="209" t="s">
        <v>155</v>
      </c>
      <c r="P6" s="210" t="s">
        <v>214</v>
      </c>
      <c r="Q6" s="207" t="s">
        <v>151</v>
      </c>
      <c r="R6" s="211" t="s">
        <v>152</v>
      </c>
      <c r="W6" s="16"/>
      <c r="X6" s="15"/>
    </row>
    <row r="7" spans="1:25" x14ac:dyDescent="0.25">
      <c r="A7" s="222"/>
      <c r="B7" s="223"/>
      <c r="C7" s="223"/>
      <c r="D7" s="224" t="str">
        <f>A7&amp;" "&amp;B7&amp;" "&amp;C7</f>
        <v xml:space="preserve">  </v>
      </c>
      <c r="E7" s="241"/>
      <c r="F7" s="251"/>
      <c r="G7" s="225"/>
      <c r="H7" s="243"/>
      <c r="I7" s="242"/>
      <c r="J7" s="226">
        <f t="shared" ref="J7:J39" si="0">IF(L7="ja",K7*1.75,K7*0.75)</f>
        <v>0</v>
      </c>
      <c r="K7" s="226"/>
      <c r="L7" s="227" t="str">
        <f>IF(AND(E7="Durchführung Module",B7="intern"),"ja","nein")</f>
        <v>nein</v>
      </c>
      <c r="M7" s="228">
        <f t="shared" ref="M7:M39" si="1">IF(B7="extern",I7*K7,H7*J7)</f>
        <v>0</v>
      </c>
      <c r="N7" s="229">
        <f>IF(L7="nein",1,1.75)</f>
        <v>1</v>
      </c>
      <c r="O7" s="230">
        <f>IF(B7="extern",I7,H7*0.75)</f>
        <v>0</v>
      </c>
      <c r="P7" s="231" t="str">
        <f>IF(OR(E7="Zeitzuschlag",E7="Fehlzeiten",A7="Weitere Funktion"),"ja","")</f>
        <v/>
      </c>
      <c r="Q7" s="232" t="str">
        <f t="shared" ref="Q7:Q15" si="2">IF(P7="ja","Referenz "&amp;ROW()&amp;" eintragen","")</f>
        <v/>
      </c>
      <c r="R7" s="233" t="str">
        <f>IF(OR(E7="Fehlzeiten"),"Berechnungshilfe AG-Brutto mitschicken","")</f>
        <v/>
      </c>
      <c r="S7" s="9" t="s">
        <v>66</v>
      </c>
      <c r="V7" s="9" t="s">
        <v>69</v>
      </c>
    </row>
    <row r="8" spans="1:25" x14ac:dyDescent="0.25">
      <c r="A8" s="119"/>
      <c r="B8" s="120"/>
      <c r="C8" s="120"/>
      <c r="D8" s="198" t="str">
        <f t="shared" ref="D8:D39" si="3">A8&amp;" "&amp;B8&amp;" "&amp;C8</f>
        <v xml:space="preserve">  </v>
      </c>
      <c r="E8" s="121"/>
      <c r="F8" s="119"/>
      <c r="G8" s="219"/>
      <c r="H8" s="195"/>
      <c r="I8" s="196"/>
      <c r="J8" s="122">
        <f t="shared" si="0"/>
        <v>0</v>
      </c>
      <c r="K8" s="122"/>
      <c r="L8" s="87" t="str">
        <f t="shared" ref="L8:L39" si="4">IF(AND(E8="Durchführung Module",B8="intern"),"ja","nein")</f>
        <v>nein</v>
      </c>
      <c r="M8" s="221">
        <f t="shared" si="1"/>
        <v>0</v>
      </c>
      <c r="N8" s="94">
        <f t="shared" ref="N8:N38" si="5">IF(L8="nein",1,1.75)</f>
        <v>1</v>
      </c>
      <c r="O8" s="95">
        <f t="shared" ref="O8:O38" si="6">IF(B8="extern",I8,H8*0.75)</f>
        <v>0</v>
      </c>
      <c r="P8" s="220" t="str">
        <f t="shared" ref="P8:P39" si="7">IF(OR(E8="Zeitzuschlag",E8="Fehlzeiten",A8="Weitere Funktion"),"ja","")</f>
        <v/>
      </c>
      <c r="Q8" s="187" t="str">
        <f t="shared" si="2"/>
        <v/>
      </c>
      <c r="R8" s="212" t="str">
        <f>IF(OR(E8="Fehlzeiten"),"Berechnungshilfe AG-Brutto mitschicken","")</f>
        <v/>
      </c>
      <c r="S8" s="18" t="s">
        <v>183</v>
      </c>
      <c r="V8" t="s">
        <v>70</v>
      </c>
    </row>
    <row r="9" spans="1:25" x14ac:dyDescent="0.25">
      <c r="A9" s="119"/>
      <c r="B9" s="120"/>
      <c r="C9" s="120"/>
      <c r="D9" s="198" t="str">
        <f t="shared" si="3"/>
        <v xml:space="preserve">  </v>
      </c>
      <c r="E9" s="121"/>
      <c r="F9" s="119"/>
      <c r="G9" s="219"/>
      <c r="H9" s="195"/>
      <c r="I9" s="196"/>
      <c r="J9" s="122">
        <f>IF(L9="ja",K9*1.75,K9*0.75)</f>
        <v>0</v>
      </c>
      <c r="K9" s="122"/>
      <c r="L9" s="87" t="str">
        <f t="shared" si="4"/>
        <v>nein</v>
      </c>
      <c r="M9" s="221">
        <f t="shared" si="1"/>
        <v>0</v>
      </c>
      <c r="N9" s="94">
        <f t="shared" si="5"/>
        <v>1</v>
      </c>
      <c r="O9" s="95">
        <f>IF(B9="extern",I9,H10*0.75)</f>
        <v>0</v>
      </c>
      <c r="P9" s="220" t="str">
        <f t="shared" si="7"/>
        <v/>
      </c>
      <c r="Q9" s="187" t="str">
        <f t="shared" si="2"/>
        <v/>
      </c>
      <c r="R9" s="212" t="str">
        <f t="shared" ref="R9:R39" si="8">IF(OR(E9="Fehlzeiten"),"Berechnungshilfe AG-Brutto mitschicken","")</f>
        <v/>
      </c>
      <c r="S9" s="18" t="s">
        <v>58</v>
      </c>
      <c r="V9" t="s">
        <v>71</v>
      </c>
    </row>
    <row r="10" spans="1:25" x14ac:dyDescent="0.25">
      <c r="A10" s="119"/>
      <c r="B10" s="120"/>
      <c r="C10" s="120"/>
      <c r="D10" s="198" t="str">
        <f t="shared" si="3"/>
        <v xml:space="preserve">  </v>
      </c>
      <c r="E10" s="121"/>
      <c r="F10" s="119"/>
      <c r="G10" s="219"/>
      <c r="H10" s="195"/>
      <c r="I10" s="196"/>
      <c r="J10" s="122">
        <f t="shared" si="0"/>
        <v>0</v>
      </c>
      <c r="K10" s="122"/>
      <c r="L10" s="87" t="str">
        <f t="shared" si="4"/>
        <v>nein</v>
      </c>
      <c r="M10" s="221">
        <f t="shared" si="1"/>
        <v>0</v>
      </c>
      <c r="N10" s="94">
        <f t="shared" si="5"/>
        <v>1</v>
      </c>
      <c r="O10" s="95" t="e">
        <f>IF(B10="extern",I10,#REF!*0.75)</f>
        <v>#REF!</v>
      </c>
      <c r="P10" s="220" t="str">
        <f t="shared" si="7"/>
        <v/>
      </c>
      <c r="Q10" s="187" t="str">
        <f t="shared" si="2"/>
        <v/>
      </c>
      <c r="R10" s="212" t="str">
        <f t="shared" si="8"/>
        <v/>
      </c>
      <c r="S10" s="18" t="s">
        <v>10</v>
      </c>
      <c r="V10" t="s">
        <v>72</v>
      </c>
    </row>
    <row r="11" spans="1:25" ht="15.75" thickBot="1" x14ac:dyDescent="0.3">
      <c r="A11" s="119"/>
      <c r="B11" s="120"/>
      <c r="C11" s="120"/>
      <c r="D11" s="198" t="str">
        <f t="shared" si="3"/>
        <v xml:space="preserve">  </v>
      </c>
      <c r="E11" s="121"/>
      <c r="F11" s="119"/>
      <c r="G11" s="219"/>
      <c r="H11" s="195"/>
      <c r="I11" s="196"/>
      <c r="J11" s="122">
        <f t="shared" si="0"/>
        <v>0</v>
      </c>
      <c r="K11" s="122"/>
      <c r="L11" s="87" t="str">
        <f t="shared" si="4"/>
        <v>nein</v>
      </c>
      <c r="M11" s="221">
        <f t="shared" si="1"/>
        <v>0</v>
      </c>
      <c r="N11" s="94">
        <f t="shared" si="5"/>
        <v>1</v>
      </c>
      <c r="O11" s="95">
        <f t="shared" si="6"/>
        <v>0</v>
      </c>
      <c r="P11" s="220" t="str">
        <f t="shared" si="7"/>
        <v/>
      </c>
      <c r="Q11" s="187" t="str">
        <f t="shared" si="2"/>
        <v/>
      </c>
      <c r="R11" s="212" t="str">
        <f t="shared" si="8"/>
        <v/>
      </c>
      <c r="S11" s="18" t="s">
        <v>67</v>
      </c>
    </row>
    <row r="12" spans="1:25" ht="16.5" thickTop="1" thickBot="1" x14ac:dyDescent="0.3">
      <c r="A12" s="119"/>
      <c r="B12" s="120"/>
      <c r="C12" s="120"/>
      <c r="D12" s="198" t="str">
        <f t="shared" si="3"/>
        <v xml:space="preserve">  </v>
      </c>
      <c r="E12" s="121"/>
      <c r="F12" s="119"/>
      <c r="G12" s="219"/>
      <c r="H12" s="195"/>
      <c r="I12" s="196"/>
      <c r="J12" s="122">
        <f t="shared" si="0"/>
        <v>0</v>
      </c>
      <c r="K12" s="122"/>
      <c r="L12" s="87" t="str">
        <f t="shared" si="4"/>
        <v>nein</v>
      </c>
      <c r="M12" s="221">
        <f t="shared" si="1"/>
        <v>0</v>
      </c>
      <c r="N12" s="94">
        <f t="shared" si="5"/>
        <v>1</v>
      </c>
      <c r="O12" s="95">
        <f t="shared" si="6"/>
        <v>0</v>
      </c>
      <c r="P12" s="220" t="str">
        <f t="shared" si="7"/>
        <v/>
      </c>
      <c r="Q12" s="187" t="str">
        <f t="shared" si="2"/>
        <v/>
      </c>
      <c r="R12" s="212" t="str">
        <f t="shared" si="8"/>
        <v/>
      </c>
      <c r="S12" s="18" t="s">
        <v>11</v>
      </c>
      <c r="V12" s="9" t="s">
        <v>14</v>
      </c>
      <c r="Y12" s="85"/>
    </row>
    <row r="13" spans="1:25" ht="15.75" thickTop="1" x14ac:dyDescent="0.25">
      <c r="A13" s="119"/>
      <c r="B13" s="120"/>
      <c r="C13" s="120"/>
      <c r="D13" s="198" t="str">
        <f t="shared" si="3"/>
        <v xml:space="preserve">  </v>
      </c>
      <c r="E13" s="121"/>
      <c r="F13" s="119"/>
      <c r="G13" s="219"/>
      <c r="H13" s="195"/>
      <c r="I13" s="196"/>
      <c r="J13" s="122">
        <f t="shared" si="0"/>
        <v>0</v>
      </c>
      <c r="K13" s="122"/>
      <c r="L13" s="87" t="str">
        <f t="shared" si="4"/>
        <v>nein</v>
      </c>
      <c r="M13" s="221">
        <f t="shared" si="1"/>
        <v>0</v>
      </c>
      <c r="N13" s="94">
        <f t="shared" si="5"/>
        <v>1</v>
      </c>
      <c r="O13" s="95">
        <f t="shared" si="6"/>
        <v>0</v>
      </c>
      <c r="P13" s="220" t="str">
        <f t="shared" si="7"/>
        <v/>
      </c>
      <c r="Q13" s="187" t="str">
        <f t="shared" si="2"/>
        <v/>
      </c>
      <c r="R13" s="212" t="str">
        <f t="shared" si="8"/>
        <v/>
      </c>
      <c r="S13" s="18" t="s">
        <v>68</v>
      </c>
      <c r="V13" s="22" t="s">
        <v>7</v>
      </c>
      <c r="Y13" s="21"/>
    </row>
    <row r="14" spans="1:25" x14ac:dyDescent="0.25">
      <c r="A14" s="119"/>
      <c r="B14" s="120"/>
      <c r="C14" s="120"/>
      <c r="D14" s="198" t="str">
        <f t="shared" si="3"/>
        <v xml:space="preserve">  </v>
      </c>
      <c r="E14" s="121"/>
      <c r="F14" s="119"/>
      <c r="G14" s="219"/>
      <c r="H14" s="195"/>
      <c r="I14" s="196"/>
      <c r="J14" s="122">
        <f t="shared" si="0"/>
        <v>0</v>
      </c>
      <c r="K14" s="122"/>
      <c r="L14" s="87" t="str">
        <f t="shared" si="4"/>
        <v>nein</v>
      </c>
      <c r="M14" s="221">
        <f t="shared" si="1"/>
        <v>0</v>
      </c>
      <c r="N14" s="94">
        <f t="shared" si="5"/>
        <v>1</v>
      </c>
      <c r="O14" s="95">
        <f t="shared" si="6"/>
        <v>0</v>
      </c>
      <c r="P14" s="220" t="str">
        <f t="shared" si="7"/>
        <v/>
      </c>
      <c r="Q14" s="187" t="str">
        <f t="shared" si="2"/>
        <v/>
      </c>
      <c r="R14" s="212" t="str">
        <f t="shared" si="8"/>
        <v/>
      </c>
      <c r="S14" s="18"/>
      <c r="V14" s="22" t="s">
        <v>164</v>
      </c>
      <c r="Y14" s="21"/>
    </row>
    <row r="15" spans="1:25" x14ac:dyDescent="0.25">
      <c r="A15" s="119"/>
      <c r="B15" s="120"/>
      <c r="C15" s="120"/>
      <c r="D15" s="198" t="str">
        <f t="shared" si="3"/>
        <v xml:space="preserve">  </v>
      </c>
      <c r="E15" s="121"/>
      <c r="F15" s="119"/>
      <c r="G15" s="219"/>
      <c r="H15" s="197"/>
      <c r="I15" s="196"/>
      <c r="J15" s="122">
        <f t="shared" si="0"/>
        <v>0</v>
      </c>
      <c r="K15" s="122"/>
      <c r="L15" s="87" t="str">
        <f t="shared" si="4"/>
        <v>nein</v>
      </c>
      <c r="M15" s="221">
        <f t="shared" si="1"/>
        <v>0</v>
      </c>
      <c r="N15" s="94">
        <f t="shared" si="5"/>
        <v>1</v>
      </c>
      <c r="O15" s="95">
        <f t="shared" si="6"/>
        <v>0</v>
      </c>
      <c r="P15" s="220" t="str">
        <f t="shared" si="7"/>
        <v/>
      </c>
      <c r="Q15" s="187" t="str">
        <f t="shared" si="2"/>
        <v/>
      </c>
      <c r="R15" s="212" t="str">
        <f t="shared" si="8"/>
        <v/>
      </c>
      <c r="S15" s="12" t="s">
        <v>55</v>
      </c>
      <c r="V15" s="22" t="s">
        <v>83</v>
      </c>
      <c r="Y15" s="21"/>
    </row>
    <row r="16" spans="1:25" x14ac:dyDescent="0.25">
      <c r="A16" s="119"/>
      <c r="B16" s="120"/>
      <c r="C16" s="120"/>
      <c r="D16" s="198" t="str">
        <f t="shared" si="3"/>
        <v xml:space="preserve">  </v>
      </c>
      <c r="E16" s="121"/>
      <c r="F16" s="119"/>
      <c r="G16" s="219"/>
      <c r="H16" s="195"/>
      <c r="I16" s="196"/>
      <c r="J16" s="122">
        <f t="shared" si="0"/>
        <v>0</v>
      </c>
      <c r="K16" s="122"/>
      <c r="L16" s="87" t="str">
        <f t="shared" si="4"/>
        <v>nein</v>
      </c>
      <c r="M16" s="221">
        <f t="shared" si="1"/>
        <v>0</v>
      </c>
      <c r="N16" s="94">
        <f t="shared" si="5"/>
        <v>1</v>
      </c>
      <c r="O16" s="95">
        <f t="shared" si="6"/>
        <v>0</v>
      </c>
      <c r="P16" s="220" t="str">
        <f t="shared" si="7"/>
        <v/>
      </c>
      <c r="Q16" s="187" t="str">
        <f>IF(P16="ja","Referenz "&amp;ROW()&amp;" eintragen","")</f>
        <v/>
      </c>
      <c r="R16" s="212" t="str">
        <f t="shared" si="8"/>
        <v/>
      </c>
      <c r="S16" s="18" t="s">
        <v>56</v>
      </c>
      <c r="V16" s="22" t="s">
        <v>9</v>
      </c>
      <c r="Y16" s="21"/>
    </row>
    <row r="17" spans="1:25" x14ac:dyDescent="0.25">
      <c r="A17" s="119"/>
      <c r="B17" s="120"/>
      <c r="C17" s="120"/>
      <c r="D17" s="198" t="str">
        <f t="shared" si="3"/>
        <v xml:space="preserve">  </v>
      </c>
      <c r="E17" s="121"/>
      <c r="F17" s="119"/>
      <c r="G17" s="219"/>
      <c r="H17" s="195"/>
      <c r="I17" s="196"/>
      <c r="J17" s="122">
        <f t="shared" si="0"/>
        <v>0</v>
      </c>
      <c r="K17" s="122"/>
      <c r="L17" s="87" t="str">
        <f t="shared" si="4"/>
        <v>nein</v>
      </c>
      <c r="M17" s="221">
        <f t="shared" si="1"/>
        <v>0</v>
      </c>
      <c r="N17" s="94">
        <f t="shared" si="5"/>
        <v>1</v>
      </c>
      <c r="O17" s="95">
        <f t="shared" si="6"/>
        <v>0</v>
      </c>
      <c r="P17" s="220" t="str">
        <f t="shared" si="7"/>
        <v/>
      </c>
      <c r="Q17" s="187" t="str">
        <f t="shared" ref="Q17:Q39" si="9">IF(P17="ja","Referenz "&amp;ROW()&amp;" eintragen","")</f>
        <v/>
      </c>
      <c r="R17" s="212" t="str">
        <f t="shared" si="8"/>
        <v/>
      </c>
      <c r="S17" s="18" t="s">
        <v>57</v>
      </c>
      <c r="V17" s="22" t="s">
        <v>84</v>
      </c>
      <c r="Y17" s="21"/>
    </row>
    <row r="18" spans="1:25" x14ac:dyDescent="0.25">
      <c r="A18" s="119"/>
      <c r="B18" s="120"/>
      <c r="C18" s="120"/>
      <c r="D18" s="198" t="str">
        <f t="shared" ref="D18:D22" si="10">A18&amp;" "&amp;B18&amp;" "&amp;C18</f>
        <v xml:space="preserve">  </v>
      </c>
      <c r="E18" s="121"/>
      <c r="F18" s="119"/>
      <c r="G18" s="219"/>
      <c r="H18" s="195"/>
      <c r="I18" s="196"/>
      <c r="J18" s="122">
        <f t="shared" ref="J18:J22" si="11">IF(L18="ja",K18*1.75,K18*0.75)</f>
        <v>0</v>
      </c>
      <c r="K18" s="122"/>
      <c r="L18" s="87" t="str">
        <f t="shared" ref="L18:L22" si="12">IF(AND(E18="Durchführung Module",B18="intern"),"ja","nein")</f>
        <v>nein</v>
      </c>
      <c r="M18" s="221">
        <f t="shared" ref="M18:M22" si="13">IF(B18="extern",I18*K18,H18*J18)</f>
        <v>0</v>
      </c>
      <c r="N18" s="94">
        <f t="shared" ref="N18:N22" si="14">IF(L18="nein",1,1.75)</f>
        <v>1</v>
      </c>
      <c r="O18" s="95">
        <f t="shared" ref="O18:O22" si="15">IF(B18="extern",I18,H18*0.75)</f>
        <v>0</v>
      </c>
      <c r="P18" s="220" t="str">
        <f t="shared" ref="P18:P22" si="16">IF(OR(E18="Zeitzuschlag",E18="Fehlzeiten",A18="Weitere Funktion"),"ja","")</f>
        <v/>
      </c>
      <c r="Q18" s="187" t="str">
        <f t="shared" ref="Q18:Q22" si="17">IF(P18="ja","Referenz "&amp;ROW()&amp;" eintragen","")</f>
        <v/>
      </c>
      <c r="R18" s="212" t="str">
        <f t="shared" ref="R18:R22" si="18">IF(OR(E18="Fehlzeiten"),"Berechnungshilfe AG-Brutto mitschicken","")</f>
        <v/>
      </c>
      <c r="S18" s="9" t="s">
        <v>108</v>
      </c>
      <c r="V18" s="22" t="s">
        <v>85</v>
      </c>
      <c r="Y18" s="21"/>
    </row>
    <row r="19" spans="1:25" x14ac:dyDescent="0.25">
      <c r="A19" s="119"/>
      <c r="B19" s="120"/>
      <c r="C19" s="120"/>
      <c r="D19" s="198" t="str">
        <f t="shared" si="10"/>
        <v xml:space="preserve">  </v>
      </c>
      <c r="E19" s="121"/>
      <c r="F19" s="119"/>
      <c r="G19" s="219"/>
      <c r="H19" s="195"/>
      <c r="I19" s="196"/>
      <c r="J19" s="122">
        <f t="shared" si="11"/>
        <v>0</v>
      </c>
      <c r="K19" s="122"/>
      <c r="L19" s="87" t="str">
        <f t="shared" si="12"/>
        <v>nein</v>
      </c>
      <c r="M19" s="221">
        <f t="shared" si="13"/>
        <v>0</v>
      </c>
      <c r="N19" s="94">
        <f t="shared" si="14"/>
        <v>1</v>
      </c>
      <c r="O19" s="95">
        <f t="shared" si="15"/>
        <v>0</v>
      </c>
      <c r="P19" s="220" t="str">
        <f t="shared" si="16"/>
        <v/>
      </c>
      <c r="Q19" s="187" t="str">
        <f t="shared" si="17"/>
        <v/>
      </c>
      <c r="R19" s="212" t="str">
        <f t="shared" si="18"/>
        <v/>
      </c>
      <c r="S19" t="s">
        <v>59</v>
      </c>
      <c r="V19" s="22" t="s">
        <v>13</v>
      </c>
      <c r="Y19" s="21"/>
    </row>
    <row r="20" spans="1:25" x14ac:dyDescent="0.25">
      <c r="A20" s="119"/>
      <c r="B20" s="120"/>
      <c r="C20" s="120"/>
      <c r="D20" s="198" t="str">
        <f t="shared" si="10"/>
        <v xml:space="preserve">  </v>
      </c>
      <c r="E20" s="121"/>
      <c r="F20" s="119"/>
      <c r="G20" s="219"/>
      <c r="H20" s="195"/>
      <c r="I20" s="196"/>
      <c r="J20" s="122">
        <f t="shared" si="11"/>
        <v>0</v>
      </c>
      <c r="K20" s="122"/>
      <c r="L20" s="87" t="str">
        <f t="shared" si="12"/>
        <v>nein</v>
      </c>
      <c r="M20" s="221">
        <f t="shared" si="13"/>
        <v>0</v>
      </c>
      <c r="N20" s="94">
        <f t="shared" si="14"/>
        <v>1</v>
      </c>
      <c r="O20" s="95">
        <f t="shared" si="15"/>
        <v>0</v>
      </c>
      <c r="P20" s="220" t="str">
        <f t="shared" si="16"/>
        <v/>
      </c>
      <c r="Q20" s="187" t="str">
        <f t="shared" si="17"/>
        <v/>
      </c>
      <c r="R20" s="212" t="str">
        <f t="shared" si="18"/>
        <v/>
      </c>
      <c r="S20" t="s">
        <v>60</v>
      </c>
      <c r="V20" s="22" t="s">
        <v>12</v>
      </c>
      <c r="Y20" s="21"/>
    </row>
    <row r="21" spans="1:25" x14ac:dyDescent="0.25">
      <c r="A21" s="119"/>
      <c r="B21" s="120"/>
      <c r="C21" s="120"/>
      <c r="D21" s="198" t="str">
        <f t="shared" si="10"/>
        <v xml:space="preserve">  </v>
      </c>
      <c r="E21" s="121"/>
      <c r="F21" s="119"/>
      <c r="G21" s="219"/>
      <c r="H21" s="195"/>
      <c r="I21" s="196"/>
      <c r="J21" s="122">
        <f t="shared" si="11"/>
        <v>0</v>
      </c>
      <c r="K21" s="122"/>
      <c r="L21" s="87" t="str">
        <f t="shared" si="12"/>
        <v>nein</v>
      </c>
      <c r="M21" s="221">
        <f t="shared" si="13"/>
        <v>0</v>
      </c>
      <c r="N21" s="94">
        <f t="shared" si="14"/>
        <v>1</v>
      </c>
      <c r="O21" s="95">
        <f t="shared" si="15"/>
        <v>0</v>
      </c>
      <c r="P21" s="220" t="str">
        <f t="shared" si="16"/>
        <v/>
      </c>
      <c r="Q21" s="187" t="str">
        <f t="shared" si="17"/>
        <v/>
      </c>
      <c r="R21" s="212" t="str">
        <f t="shared" si="18"/>
        <v/>
      </c>
      <c r="S21" t="s">
        <v>61</v>
      </c>
      <c r="V21" s="22" t="s">
        <v>82</v>
      </c>
      <c r="Y21" s="21"/>
    </row>
    <row r="22" spans="1:25" x14ac:dyDescent="0.25">
      <c r="A22" s="119"/>
      <c r="B22" s="120"/>
      <c r="C22" s="120"/>
      <c r="D22" s="198" t="str">
        <f t="shared" si="10"/>
        <v xml:space="preserve">  </v>
      </c>
      <c r="E22" s="121"/>
      <c r="F22" s="119"/>
      <c r="G22" s="219"/>
      <c r="H22" s="195"/>
      <c r="I22" s="196"/>
      <c r="J22" s="122">
        <f t="shared" si="11"/>
        <v>0</v>
      </c>
      <c r="K22" s="122"/>
      <c r="L22" s="87" t="str">
        <f t="shared" si="12"/>
        <v>nein</v>
      </c>
      <c r="M22" s="221">
        <f t="shared" si="13"/>
        <v>0</v>
      </c>
      <c r="N22" s="94">
        <f t="shared" si="14"/>
        <v>1</v>
      </c>
      <c r="O22" s="95">
        <f t="shared" si="15"/>
        <v>0</v>
      </c>
      <c r="P22" s="220" t="str">
        <f t="shared" si="16"/>
        <v/>
      </c>
      <c r="Q22" s="187" t="str">
        <f t="shared" si="17"/>
        <v/>
      </c>
      <c r="R22" s="212" t="str">
        <f t="shared" si="18"/>
        <v/>
      </c>
      <c r="S22" t="s">
        <v>62</v>
      </c>
      <c r="V22" s="4" t="s">
        <v>28</v>
      </c>
      <c r="Y22" s="21"/>
    </row>
    <row r="23" spans="1:25" x14ac:dyDescent="0.25">
      <c r="A23" s="119"/>
      <c r="B23" s="120"/>
      <c r="C23" s="120"/>
      <c r="D23" s="198" t="str">
        <f t="shared" si="3"/>
        <v xml:space="preserve">  </v>
      </c>
      <c r="E23" s="121"/>
      <c r="F23" s="119"/>
      <c r="G23" s="219"/>
      <c r="H23" s="195"/>
      <c r="I23" s="196"/>
      <c r="J23" s="122">
        <f t="shared" si="0"/>
        <v>0</v>
      </c>
      <c r="K23" s="122"/>
      <c r="L23" s="87" t="str">
        <f t="shared" si="4"/>
        <v>nein</v>
      </c>
      <c r="M23" s="221">
        <f t="shared" si="1"/>
        <v>0</v>
      </c>
      <c r="N23" s="94">
        <f t="shared" si="5"/>
        <v>1</v>
      </c>
      <c r="O23" s="95">
        <f t="shared" si="6"/>
        <v>0</v>
      </c>
      <c r="P23" s="220" t="str">
        <f t="shared" si="7"/>
        <v/>
      </c>
      <c r="Q23" s="187" t="str">
        <f t="shared" si="9"/>
        <v/>
      </c>
      <c r="R23" s="212" t="str">
        <f t="shared" si="8"/>
        <v/>
      </c>
      <c r="V23" s="22" t="s">
        <v>8</v>
      </c>
      <c r="Y23" s="21"/>
    </row>
    <row r="24" spans="1:25" x14ac:dyDescent="0.25">
      <c r="A24" s="119"/>
      <c r="B24" s="120"/>
      <c r="C24" s="120"/>
      <c r="D24" s="198" t="str">
        <f t="shared" si="3"/>
        <v xml:space="preserve">  </v>
      </c>
      <c r="E24" s="121"/>
      <c r="F24" s="119"/>
      <c r="G24" s="219"/>
      <c r="H24" s="195"/>
      <c r="I24" s="196"/>
      <c r="J24" s="122">
        <f t="shared" si="0"/>
        <v>0</v>
      </c>
      <c r="K24" s="122"/>
      <c r="L24" s="87" t="str">
        <f t="shared" si="4"/>
        <v>nein</v>
      </c>
      <c r="M24" s="221">
        <f t="shared" si="1"/>
        <v>0</v>
      </c>
      <c r="N24" s="94">
        <f t="shared" si="5"/>
        <v>1</v>
      </c>
      <c r="O24" s="95">
        <f t="shared" si="6"/>
        <v>0</v>
      </c>
      <c r="P24" s="220" t="str">
        <f t="shared" si="7"/>
        <v/>
      </c>
      <c r="Q24" s="187" t="str">
        <f t="shared" si="9"/>
        <v/>
      </c>
      <c r="R24" s="212" t="str">
        <f t="shared" si="8"/>
        <v/>
      </c>
      <c r="S24" s="9" t="s">
        <v>108</v>
      </c>
      <c r="V24" s="22" t="s">
        <v>85</v>
      </c>
      <c r="Y24" s="21"/>
    </row>
    <row r="25" spans="1:25" x14ac:dyDescent="0.25">
      <c r="A25" s="119"/>
      <c r="B25" s="120"/>
      <c r="C25" s="120"/>
      <c r="D25" s="198" t="str">
        <f t="shared" si="3"/>
        <v xml:space="preserve">  </v>
      </c>
      <c r="E25" s="121"/>
      <c r="F25" s="119"/>
      <c r="G25" s="219"/>
      <c r="H25" s="195"/>
      <c r="I25" s="196"/>
      <c r="J25" s="122">
        <f t="shared" si="0"/>
        <v>0</v>
      </c>
      <c r="K25" s="122"/>
      <c r="L25" s="87" t="str">
        <f t="shared" si="4"/>
        <v>nein</v>
      </c>
      <c r="M25" s="221">
        <f t="shared" si="1"/>
        <v>0</v>
      </c>
      <c r="N25" s="94">
        <f t="shared" si="5"/>
        <v>1</v>
      </c>
      <c r="O25" s="95">
        <f t="shared" si="6"/>
        <v>0</v>
      </c>
      <c r="P25" s="220" t="str">
        <f t="shared" si="7"/>
        <v/>
      </c>
      <c r="Q25" s="187" t="str">
        <f t="shared" si="9"/>
        <v/>
      </c>
      <c r="R25" s="212" t="str">
        <f t="shared" si="8"/>
        <v/>
      </c>
      <c r="S25" t="s">
        <v>59</v>
      </c>
      <c r="V25" s="22" t="s">
        <v>13</v>
      </c>
      <c r="Y25" s="21"/>
    </row>
    <row r="26" spans="1:25" x14ac:dyDescent="0.25">
      <c r="A26" s="119"/>
      <c r="B26" s="120"/>
      <c r="C26" s="120"/>
      <c r="D26" s="198" t="str">
        <f t="shared" si="3"/>
        <v xml:space="preserve">  </v>
      </c>
      <c r="E26" s="121"/>
      <c r="F26" s="119"/>
      <c r="G26" s="219"/>
      <c r="H26" s="195"/>
      <c r="I26" s="196"/>
      <c r="J26" s="122">
        <f t="shared" si="0"/>
        <v>0</v>
      </c>
      <c r="K26" s="122"/>
      <c r="L26" s="87" t="str">
        <f t="shared" si="4"/>
        <v>nein</v>
      </c>
      <c r="M26" s="221">
        <f t="shared" si="1"/>
        <v>0</v>
      </c>
      <c r="N26" s="94">
        <f t="shared" si="5"/>
        <v>1</v>
      </c>
      <c r="O26" s="95">
        <f t="shared" si="6"/>
        <v>0</v>
      </c>
      <c r="P26" s="220" t="str">
        <f t="shared" si="7"/>
        <v/>
      </c>
      <c r="Q26" s="187" t="str">
        <f t="shared" si="9"/>
        <v/>
      </c>
      <c r="R26" s="212" t="str">
        <f t="shared" si="8"/>
        <v/>
      </c>
      <c r="S26" t="s">
        <v>60</v>
      </c>
      <c r="V26" s="22" t="s">
        <v>12</v>
      </c>
      <c r="Y26" s="21"/>
    </row>
    <row r="27" spans="1:25" x14ac:dyDescent="0.25">
      <c r="A27" s="119"/>
      <c r="B27" s="120"/>
      <c r="C27" s="120"/>
      <c r="D27" s="198" t="str">
        <f t="shared" si="3"/>
        <v xml:space="preserve">  </v>
      </c>
      <c r="E27" s="121"/>
      <c r="F27" s="119"/>
      <c r="G27" s="219"/>
      <c r="H27" s="195"/>
      <c r="I27" s="196"/>
      <c r="J27" s="122">
        <f t="shared" si="0"/>
        <v>0</v>
      </c>
      <c r="K27" s="122"/>
      <c r="L27" s="87" t="str">
        <f t="shared" si="4"/>
        <v>nein</v>
      </c>
      <c r="M27" s="221">
        <f t="shared" si="1"/>
        <v>0</v>
      </c>
      <c r="N27" s="94">
        <f t="shared" si="5"/>
        <v>1</v>
      </c>
      <c r="O27" s="95">
        <f t="shared" si="6"/>
        <v>0</v>
      </c>
      <c r="P27" s="220" t="str">
        <f t="shared" si="7"/>
        <v/>
      </c>
      <c r="Q27" s="187" t="str">
        <f t="shared" si="9"/>
        <v/>
      </c>
      <c r="R27" s="212" t="str">
        <f t="shared" si="8"/>
        <v/>
      </c>
      <c r="S27" t="s">
        <v>61</v>
      </c>
      <c r="V27" s="22" t="s">
        <v>82</v>
      </c>
      <c r="Y27" s="21"/>
    </row>
    <row r="28" spans="1:25" x14ac:dyDescent="0.25">
      <c r="A28" s="119"/>
      <c r="B28" s="120"/>
      <c r="C28" s="120"/>
      <c r="D28" s="198" t="str">
        <f t="shared" si="3"/>
        <v xml:space="preserve">  </v>
      </c>
      <c r="E28" s="121"/>
      <c r="F28" s="119"/>
      <c r="G28" s="219"/>
      <c r="H28" s="195"/>
      <c r="I28" s="196"/>
      <c r="J28" s="122">
        <f t="shared" si="0"/>
        <v>0</v>
      </c>
      <c r="K28" s="122"/>
      <c r="L28" s="87" t="str">
        <f t="shared" si="4"/>
        <v>nein</v>
      </c>
      <c r="M28" s="221">
        <f t="shared" si="1"/>
        <v>0</v>
      </c>
      <c r="N28" s="94">
        <f t="shared" si="5"/>
        <v>1</v>
      </c>
      <c r="O28" s="95">
        <f t="shared" si="6"/>
        <v>0</v>
      </c>
      <c r="P28" s="220" t="str">
        <f t="shared" si="7"/>
        <v/>
      </c>
      <c r="Q28" s="187" t="str">
        <f t="shared" si="9"/>
        <v/>
      </c>
      <c r="R28" s="212" t="str">
        <f t="shared" si="8"/>
        <v/>
      </c>
      <c r="S28" t="s">
        <v>62</v>
      </c>
      <c r="V28" s="4" t="s">
        <v>28</v>
      </c>
      <c r="Y28" s="21"/>
    </row>
    <row r="29" spans="1:25" x14ac:dyDescent="0.25">
      <c r="A29" s="119"/>
      <c r="B29" s="120"/>
      <c r="C29" s="120"/>
      <c r="D29" s="198" t="str">
        <f t="shared" si="3"/>
        <v xml:space="preserve">  </v>
      </c>
      <c r="E29" s="121"/>
      <c r="F29" s="119"/>
      <c r="G29" s="219"/>
      <c r="H29" s="195"/>
      <c r="I29" s="196"/>
      <c r="J29" s="122">
        <f t="shared" si="0"/>
        <v>0</v>
      </c>
      <c r="K29" s="122"/>
      <c r="L29" s="87" t="str">
        <f t="shared" si="4"/>
        <v>nein</v>
      </c>
      <c r="M29" s="221">
        <f t="shared" si="1"/>
        <v>0</v>
      </c>
      <c r="N29" s="94">
        <f t="shared" si="5"/>
        <v>1</v>
      </c>
      <c r="O29" s="95">
        <f t="shared" si="6"/>
        <v>0</v>
      </c>
      <c r="P29" s="220" t="str">
        <f t="shared" si="7"/>
        <v/>
      </c>
      <c r="Q29" s="187" t="str">
        <f t="shared" si="9"/>
        <v/>
      </c>
      <c r="R29" s="212" t="str">
        <f t="shared" si="8"/>
        <v/>
      </c>
      <c r="S29" t="s">
        <v>63</v>
      </c>
      <c r="V29" s="4" t="s">
        <v>86</v>
      </c>
      <c r="Y29" s="21"/>
    </row>
    <row r="30" spans="1:25" x14ac:dyDescent="0.25">
      <c r="A30" s="119"/>
      <c r="B30" s="120"/>
      <c r="C30" s="120"/>
      <c r="D30" s="198" t="str">
        <f t="shared" si="3"/>
        <v xml:space="preserve">  </v>
      </c>
      <c r="E30" s="121"/>
      <c r="F30" s="119"/>
      <c r="G30" s="219"/>
      <c r="H30" s="195"/>
      <c r="I30" s="196"/>
      <c r="J30" s="122">
        <f t="shared" si="0"/>
        <v>0</v>
      </c>
      <c r="K30" s="122"/>
      <c r="L30" s="87" t="str">
        <f t="shared" si="4"/>
        <v>nein</v>
      </c>
      <c r="M30" s="221">
        <f t="shared" si="1"/>
        <v>0</v>
      </c>
      <c r="N30" s="94">
        <f t="shared" si="5"/>
        <v>1</v>
      </c>
      <c r="O30" s="95">
        <f t="shared" si="6"/>
        <v>0</v>
      </c>
      <c r="P30" s="220" t="str">
        <f t="shared" si="7"/>
        <v/>
      </c>
      <c r="Q30" s="187" t="str">
        <f t="shared" si="9"/>
        <v/>
      </c>
      <c r="R30" s="212" t="str">
        <f t="shared" si="8"/>
        <v/>
      </c>
      <c r="S30" t="s">
        <v>87</v>
      </c>
    </row>
    <row r="31" spans="1:25" x14ac:dyDescent="0.25">
      <c r="A31" s="119"/>
      <c r="B31" s="120"/>
      <c r="C31" s="120"/>
      <c r="D31" s="198" t="str">
        <f t="shared" si="3"/>
        <v xml:space="preserve">  </v>
      </c>
      <c r="E31" s="121"/>
      <c r="F31" s="119"/>
      <c r="G31" s="219"/>
      <c r="H31" s="195"/>
      <c r="I31" s="196"/>
      <c r="J31" s="122">
        <f t="shared" si="0"/>
        <v>0</v>
      </c>
      <c r="K31" s="122"/>
      <c r="L31" s="87" t="str">
        <f t="shared" si="4"/>
        <v>nein</v>
      </c>
      <c r="M31" s="221">
        <f t="shared" si="1"/>
        <v>0</v>
      </c>
      <c r="N31" s="94">
        <f t="shared" si="5"/>
        <v>1</v>
      </c>
      <c r="O31" s="95">
        <f t="shared" si="6"/>
        <v>0</v>
      </c>
      <c r="P31" s="220" t="str">
        <f t="shared" si="7"/>
        <v/>
      </c>
      <c r="Q31" s="187" t="str">
        <f t="shared" si="9"/>
        <v/>
      </c>
      <c r="R31" s="212" t="str">
        <f t="shared" si="8"/>
        <v/>
      </c>
      <c r="S31" t="s">
        <v>88</v>
      </c>
      <c r="V31" s="28" t="s">
        <v>73</v>
      </c>
    </row>
    <row r="32" spans="1:25" x14ac:dyDescent="0.25">
      <c r="A32" s="119"/>
      <c r="B32" s="120"/>
      <c r="C32" s="120"/>
      <c r="D32" s="198" t="str">
        <f t="shared" si="3"/>
        <v xml:space="preserve">  </v>
      </c>
      <c r="E32" s="121"/>
      <c r="F32" s="119"/>
      <c r="G32" s="219"/>
      <c r="H32" s="195"/>
      <c r="I32" s="196"/>
      <c r="J32" s="122">
        <f t="shared" si="0"/>
        <v>0</v>
      </c>
      <c r="K32" s="122"/>
      <c r="L32" s="87" t="str">
        <f t="shared" si="4"/>
        <v>nein</v>
      </c>
      <c r="M32" s="221">
        <f t="shared" si="1"/>
        <v>0</v>
      </c>
      <c r="N32" s="94">
        <f t="shared" si="5"/>
        <v>1</v>
      </c>
      <c r="O32" s="95">
        <f t="shared" si="6"/>
        <v>0</v>
      </c>
      <c r="P32" s="220" t="str">
        <f t="shared" si="7"/>
        <v/>
      </c>
      <c r="Q32" s="187" t="str">
        <f t="shared" si="9"/>
        <v/>
      </c>
      <c r="R32" s="212" t="str">
        <f t="shared" si="8"/>
        <v/>
      </c>
      <c r="S32" t="s">
        <v>89</v>
      </c>
      <c r="V32" s="4" t="s">
        <v>150</v>
      </c>
    </row>
    <row r="33" spans="1:22" x14ac:dyDescent="0.25">
      <c r="A33" s="119"/>
      <c r="B33" s="120"/>
      <c r="C33" s="120"/>
      <c r="D33" s="198" t="str">
        <f t="shared" si="3"/>
        <v xml:space="preserve">  </v>
      </c>
      <c r="E33" s="121"/>
      <c r="F33" s="119"/>
      <c r="G33" s="219"/>
      <c r="H33" s="195"/>
      <c r="I33" s="196"/>
      <c r="J33" s="122">
        <f t="shared" si="0"/>
        <v>0</v>
      </c>
      <c r="K33" s="122"/>
      <c r="L33" s="87" t="str">
        <f t="shared" si="4"/>
        <v>nein</v>
      </c>
      <c r="M33" s="221">
        <f t="shared" si="1"/>
        <v>0</v>
      </c>
      <c r="N33" s="94">
        <f t="shared" si="5"/>
        <v>1</v>
      </c>
      <c r="O33" s="95">
        <f t="shared" si="6"/>
        <v>0</v>
      </c>
      <c r="P33" s="220" t="str">
        <f t="shared" si="7"/>
        <v/>
      </c>
      <c r="Q33" s="187" t="str">
        <f t="shared" si="9"/>
        <v/>
      </c>
      <c r="R33" s="212" t="str">
        <f t="shared" si="8"/>
        <v/>
      </c>
      <c r="S33" t="s">
        <v>90</v>
      </c>
      <c r="V33" s="4"/>
    </row>
    <row r="34" spans="1:22" x14ac:dyDescent="0.25">
      <c r="A34" s="119"/>
      <c r="B34" s="120"/>
      <c r="C34" s="120"/>
      <c r="D34" s="198" t="str">
        <f t="shared" si="3"/>
        <v xml:space="preserve">  </v>
      </c>
      <c r="E34" s="121"/>
      <c r="F34" s="119"/>
      <c r="G34" s="219"/>
      <c r="H34" s="195"/>
      <c r="I34" s="196"/>
      <c r="J34" s="122">
        <f t="shared" si="0"/>
        <v>0</v>
      </c>
      <c r="K34" s="122"/>
      <c r="L34" s="87" t="str">
        <f t="shared" si="4"/>
        <v>nein</v>
      </c>
      <c r="M34" s="221">
        <f t="shared" si="1"/>
        <v>0</v>
      </c>
      <c r="N34" s="94">
        <f t="shared" si="5"/>
        <v>1</v>
      </c>
      <c r="O34" s="95">
        <f t="shared" si="6"/>
        <v>0</v>
      </c>
      <c r="P34" s="220" t="str">
        <f t="shared" si="7"/>
        <v/>
      </c>
      <c r="Q34" s="187" t="str">
        <f t="shared" si="9"/>
        <v/>
      </c>
      <c r="R34" s="212" t="str">
        <f t="shared" si="8"/>
        <v/>
      </c>
      <c r="S34" t="s">
        <v>91</v>
      </c>
    </row>
    <row r="35" spans="1:22" x14ac:dyDescent="0.25">
      <c r="A35" s="119"/>
      <c r="B35" s="120"/>
      <c r="C35" s="120"/>
      <c r="D35" s="198" t="str">
        <f t="shared" si="3"/>
        <v xml:space="preserve">  </v>
      </c>
      <c r="E35" s="121"/>
      <c r="F35" s="119"/>
      <c r="G35" s="219"/>
      <c r="H35" s="195"/>
      <c r="I35" s="196"/>
      <c r="J35" s="122">
        <f t="shared" si="0"/>
        <v>0</v>
      </c>
      <c r="K35" s="122"/>
      <c r="L35" s="87" t="str">
        <f t="shared" si="4"/>
        <v>nein</v>
      </c>
      <c r="M35" s="221">
        <f t="shared" si="1"/>
        <v>0</v>
      </c>
      <c r="N35" s="94">
        <f t="shared" si="5"/>
        <v>1</v>
      </c>
      <c r="O35" s="95">
        <f t="shared" si="6"/>
        <v>0</v>
      </c>
      <c r="P35" s="220" t="str">
        <f t="shared" si="7"/>
        <v/>
      </c>
      <c r="Q35" s="187" t="str">
        <f t="shared" si="9"/>
        <v/>
      </c>
      <c r="R35" s="212" t="str">
        <f t="shared" si="8"/>
        <v/>
      </c>
      <c r="S35" t="s">
        <v>92</v>
      </c>
    </row>
    <row r="36" spans="1:22" x14ac:dyDescent="0.25">
      <c r="A36" s="119"/>
      <c r="B36" s="120"/>
      <c r="C36" s="120"/>
      <c r="D36" s="198" t="str">
        <f t="shared" si="3"/>
        <v xml:space="preserve">  </v>
      </c>
      <c r="E36" s="121"/>
      <c r="F36" s="119"/>
      <c r="G36" s="219"/>
      <c r="H36" s="195"/>
      <c r="I36" s="196"/>
      <c r="J36" s="122">
        <f t="shared" si="0"/>
        <v>0</v>
      </c>
      <c r="K36" s="122"/>
      <c r="L36" s="87" t="str">
        <f t="shared" si="4"/>
        <v>nein</v>
      </c>
      <c r="M36" s="221">
        <f t="shared" si="1"/>
        <v>0</v>
      </c>
      <c r="N36" s="94">
        <f t="shared" si="5"/>
        <v>1</v>
      </c>
      <c r="O36" s="95">
        <f t="shared" si="6"/>
        <v>0</v>
      </c>
      <c r="P36" s="220" t="str">
        <f t="shared" si="7"/>
        <v/>
      </c>
      <c r="Q36" s="187" t="str">
        <f t="shared" si="9"/>
        <v/>
      </c>
      <c r="R36" s="212" t="str">
        <f t="shared" si="8"/>
        <v/>
      </c>
      <c r="S36" t="s">
        <v>93</v>
      </c>
    </row>
    <row r="37" spans="1:22" x14ac:dyDescent="0.25">
      <c r="A37" s="119"/>
      <c r="B37" s="120"/>
      <c r="C37" s="120"/>
      <c r="D37" s="198" t="str">
        <f t="shared" si="3"/>
        <v xml:space="preserve">  </v>
      </c>
      <c r="E37" s="121"/>
      <c r="F37" s="119"/>
      <c r="G37" s="219"/>
      <c r="H37" s="195"/>
      <c r="I37" s="196"/>
      <c r="J37" s="122">
        <f t="shared" si="0"/>
        <v>0</v>
      </c>
      <c r="K37" s="122"/>
      <c r="L37" s="87" t="str">
        <f t="shared" si="4"/>
        <v>nein</v>
      </c>
      <c r="M37" s="221">
        <f t="shared" si="1"/>
        <v>0</v>
      </c>
      <c r="N37" s="94">
        <f t="shared" si="5"/>
        <v>1</v>
      </c>
      <c r="O37" s="95">
        <f t="shared" si="6"/>
        <v>0</v>
      </c>
      <c r="P37" s="220" t="str">
        <f t="shared" si="7"/>
        <v/>
      </c>
      <c r="Q37" s="187" t="str">
        <f t="shared" si="9"/>
        <v/>
      </c>
      <c r="R37" s="212" t="str">
        <f t="shared" si="8"/>
        <v/>
      </c>
      <c r="S37" t="s">
        <v>94</v>
      </c>
    </row>
    <row r="38" spans="1:22" x14ac:dyDescent="0.25">
      <c r="A38" s="119"/>
      <c r="B38" s="120"/>
      <c r="C38" s="120"/>
      <c r="D38" s="198" t="str">
        <f t="shared" si="3"/>
        <v xml:space="preserve">  </v>
      </c>
      <c r="E38" s="121"/>
      <c r="F38" s="119"/>
      <c r="G38" s="219"/>
      <c r="H38" s="195"/>
      <c r="I38" s="196"/>
      <c r="J38" s="122">
        <f t="shared" si="0"/>
        <v>0</v>
      </c>
      <c r="K38" s="122"/>
      <c r="L38" s="87" t="str">
        <f t="shared" si="4"/>
        <v>nein</v>
      </c>
      <c r="M38" s="221">
        <f t="shared" si="1"/>
        <v>0</v>
      </c>
      <c r="N38" s="94">
        <f t="shared" si="5"/>
        <v>1</v>
      </c>
      <c r="O38" s="95">
        <f t="shared" si="6"/>
        <v>0</v>
      </c>
      <c r="P38" s="220" t="str">
        <f t="shared" si="7"/>
        <v/>
      </c>
      <c r="Q38" s="187" t="str">
        <f t="shared" si="9"/>
        <v/>
      </c>
      <c r="R38" s="212" t="str">
        <f t="shared" si="8"/>
        <v/>
      </c>
      <c r="S38" t="s">
        <v>95</v>
      </c>
    </row>
    <row r="39" spans="1:22" ht="15.75" thickBot="1" x14ac:dyDescent="0.3">
      <c r="A39" s="234"/>
      <c r="B39" s="235"/>
      <c r="C39" s="235"/>
      <c r="D39" s="236" t="str">
        <f t="shared" si="3"/>
        <v xml:space="preserve">  </v>
      </c>
      <c r="E39" s="216"/>
      <c r="F39" s="234"/>
      <c r="G39" s="237"/>
      <c r="H39" s="250"/>
      <c r="I39" s="249"/>
      <c r="J39" s="238">
        <f t="shared" si="0"/>
        <v>0</v>
      </c>
      <c r="K39" s="238"/>
      <c r="L39" s="239" t="str">
        <f t="shared" si="4"/>
        <v>nein</v>
      </c>
      <c r="M39" s="240">
        <f t="shared" si="1"/>
        <v>0</v>
      </c>
      <c r="N39" s="213"/>
      <c r="O39" s="213"/>
      <c r="P39" s="252" t="str">
        <f t="shared" si="7"/>
        <v/>
      </c>
      <c r="Q39" s="214" t="str">
        <f t="shared" si="9"/>
        <v/>
      </c>
      <c r="R39" s="215" t="str">
        <f t="shared" si="8"/>
        <v/>
      </c>
      <c r="S39" t="s">
        <v>96</v>
      </c>
    </row>
    <row r="40" spans="1:22" ht="15.75" thickBot="1" x14ac:dyDescent="0.3">
      <c r="I40" s="245" t="s">
        <v>159</v>
      </c>
      <c r="K40" s="248">
        <f>SUMIF(E7:E38,"Durchführung Module",K7:K39)</f>
        <v>0</v>
      </c>
      <c r="L40" s="125" t="str">
        <f>IF(K40&gt;140,"Anzahl UE zu hoch","")</f>
        <v/>
      </c>
      <c r="S40" t="s">
        <v>97</v>
      </c>
    </row>
    <row r="41" spans="1:22" ht="15.75" thickBot="1" x14ac:dyDescent="0.3">
      <c r="I41" s="245" t="s">
        <v>160</v>
      </c>
      <c r="K41" s="244">
        <f>SUMIF(E7:E39,"Kursbegleitung/Teamteaching",K7:K39)</f>
        <v>0</v>
      </c>
      <c r="L41" s="125" t="str">
        <f>IF(K41&gt;140,"Anzahl UE zu hoch","")</f>
        <v/>
      </c>
      <c r="S41" t="s">
        <v>98</v>
      </c>
    </row>
    <row r="42" spans="1:22" ht="15.75" thickBot="1" x14ac:dyDescent="0.3">
      <c r="I42" s="246" t="s">
        <v>9</v>
      </c>
      <c r="J42" s="247"/>
      <c r="K42" s="244">
        <f>SUMIF(E7:E38,"Kursverwaltung",J7:J39)</f>
        <v>0</v>
      </c>
      <c r="L42" s="125" t="str">
        <f>IF(K42&gt;100,"Begründung im Sachbericht","")</f>
        <v/>
      </c>
      <c r="S42" t="s">
        <v>99</v>
      </c>
    </row>
    <row r="43" spans="1:22" x14ac:dyDescent="0.25">
      <c r="I43" s="36"/>
      <c r="J43" s="32"/>
      <c r="S43" t="s">
        <v>100</v>
      </c>
    </row>
    <row r="44" spans="1:22" x14ac:dyDescent="0.25">
      <c r="I44" s="31"/>
      <c r="J44" s="32"/>
      <c r="S44" t="s">
        <v>101</v>
      </c>
    </row>
    <row r="45" spans="1:22" x14ac:dyDescent="0.25">
      <c r="I45" s="31"/>
      <c r="J45" s="32"/>
      <c r="K45" s="34"/>
      <c r="L45" s="32"/>
      <c r="S45" t="s">
        <v>102</v>
      </c>
    </row>
    <row r="46" spans="1:22" x14ac:dyDescent="0.25">
      <c r="I46" s="5"/>
      <c r="S46" t="s">
        <v>103</v>
      </c>
    </row>
    <row r="47" spans="1:22" x14ac:dyDescent="0.25">
      <c r="I47" s="31"/>
      <c r="J47" s="32"/>
      <c r="S47" t="s">
        <v>104</v>
      </c>
    </row>
    <row r="48" spans="1:22" x14ac:dyDescent="0.25">
      <c r="S48" t="s">
        <v>105</v>
      </c>
    </row>
    <row r="49" spans="19:19" x14ac:dyDescent="0.25">
      <c r="S49" t="s">
        <v>106</v>
      </c>
    </row>
    <row r="50" spans="19:19" x14ac:dyDescent="0.25">
      <c r="S50" t="s">
        <v>107</v>
      </c>
    </row>
  </sheetData>
  <sheetProtection algorithmName="SHA-512" hashValue="lwmhSY53eng+Mq0J8aovVazm5NKgQmaKP/1zv3Jl9ts0c5bO0QI+9gTcMrtkAfn7OMyHqAi4bjLba4aFcb8bKA==" saltValue="FnxexRD21UAES9iTvAPx/g==" spinCount="100000" sheet="1" selectLockedCells="1"/>
  <conditionalFormatting sqref="A4">
    <cfRule type="expression" dxfId="40" priority="3">
      <formula>$A$4="Vereinbarungsnummer noch nicht eingetragen (siehe Deckblatt)"</formula>
    </cfRule>
  </conditionalFormatting>
  <conditionalFormatting sqref="E7:E39">
    <cfRule type="expression" dxfId="39" priority="20">
      <formula>AND($A7="Verwaltung",$E7="Kooperationszeit")</formula>
    </cfRule>
  </conditionalFormatting>
  <conditionalFormatting sqref="F7:H38">
    <cfRule type="expression" dxfId="38" priority="1">
      <formula>$B7="extern"</formula>
    </cfRule>
  </conditionalFormatting>
  <conditionalFormatting sqref="I7:I38">
    <cfRule type="expression" dxfId="37" priority="12">
      <formula>$B7="intern"</formula>
    </cfRule>
  </conditionalFormatting>
  <conditionalFormatting sqref="J7:J39">
    <cfRule type="expression" dxfId="36" priority="9">
      <formula>$B7="extern"</formula>
    </cfRule>
    <cfRule type="expression" dxfId="35" priority="37" stopIfTrue="1">
      <formula>AND(OR($E7=$V$13,$E7=$V$14),$J7&gt;0)</formula>
    </cfRule>
    <cfRule type="expression" dxfId="34" priority="38">
      <formula>OR($E7=$V$13,$E7=$V$14)</formula>
    </cfRule>
  </conditionalFormatting>
  <conditionalFormatting sqref="K7:K39">
    <cfRule type="expression" dxfId="33" priority="6">
      <formula>COUNTIF($V$13:$V$14,$E7)&gt;0</formula>
    </cfRule>
  </conditionalFormatting>
  <conditionalFormatting sqref="K40:K43">
    <cfRule type="expression" dxfId="32" priority="11">
      <formula>$K$40&gt;140</formula>
    </cfRule>
  </conditionalFormatting>
  <conditionalFormatting sqref="P7:P39">
    <cfRule type="expression" dxfId="31" priority="40">
      <formula>$P7="ja"</formula>
    </cfRule>
  </conditionalFormatting>
  <dataValidations count="5">
    <dataValidation type="list" allowBlank="1" showInputMessage="1" showErrorMessage="1" errorTitle="Bitte droplist nutzen" promptTitle="Droplist nutzen oder eintippen" sqref="A7:A39" xr:uid="{A92ACDDD-F347-4EF7-88E9-C48AE31E96D7}">
      <formula1>$S$8:$S$13</formula1>
    </dataValidation>
    <dataValidation type="list" allowBlank="1" showInputMessage="1" showErrorMessage="1" errorTitle="Bitte droplist nutzen" promptTitle="Droplist nutzen oder eintippen" sqref="B7:B39" xr:uid="{51F2F532-A000-4A3B-958C-077E96F38638}">
      <formula1>$S$16:$S$17</formula1>
    </dataValidation>
    <dataValidation type="list" allowBlank="1" showInputMessage="1" showErrorMessage="1" sqref="C7:C39" xr:uid="{A4FA00D4-22C7-47F2-82D5-DEA45801C805}">
      <formula1>$S$25:$S$50</formula1>
    </dataValidation>
    <dataValidation type="list" allowBlank="1" sqref="F7:F39" xr:uid="{4E98E980-B893-498F-A82B-5DC25B5F929D}">
      <formula1>$V$8:$V$10</formula1>
    </dataValidation>
    <dataValidation type="list" allowBlank="1" showInputMessage="1" showErrorMessage="1" sqref="E7:E39" xr:uid="{68D1D248-A23D-4AC2-A302-32E9C7910C38}">
      <formula1>$V$13:$V$29</formula1>
    </dataValidation>
  </dataValidations>
  <pageMargins left="0.70866141732283472" right="0.70866141732283472" top="0.74803149606299213" bottom="0.74803149606299213" header="0" footer="0"/>
  <pageSetup paperSize="9" scale="56" fitToHeight="0" orientation="landscape" r:id="rId1"/>
  <headerFooter>
    <oddHeader>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BAE9F-71D1-4D1A-B0A0-CC2A23BE7848}">
  <sheetPr>
    <tabColor theme="9" tint="0.59999389629810485"/>
  </sheetPr>
  <dimension ref="A1:P44"/>
  <sheetViews>
    <sheetView zoomScaleNormal="100" workbookViewId="0">
      <selection activeCell="B27" sqref="B27"/>
    </sheetView>
  </sheetViews>
  <sheetFormatPr baseColWidth="10" defaultRowHeight="15" x14ac:dyDescent="0.25"/>
  <cols>
    <col min="1" max="1" width="10.42578125" customWidth="1"/>
    <col min="2" max="2" width="111.42578125" customWidth="1"/>
    <col min="3" max="3" width="40.140625" hidden="1" customWidth="1"/>
    <col min="4" max="5" width="10.85546875"/>
  </cols>
  <sheetData>
    <row r="1" spans="1:16" ht="18.75" x14ac:dyDescent="0.25">
      <c r="A1" s="1" t="s">
        <v>51</v>
      </c>
      <c r="B1" s="1"/>
      <c r="E1" s="33"/>
      <c r="F1" s="33"/>
      <c r="G1" s="33"/>
      <c r="P1" s="3"/>
    </row>
    <row r="2" spans="1:16" ht="18.75" x14ac:dyDescent="0.25">
      <c r="A2" s="14" t="s">
        <v>169</v>
      </c>
      <c r="B2" s="14"/>
      <c r="D2" s="14"/>
      <c r="E2" s="14"/>
      <c r="P2" s="3"/>
    </row>
    <row r="3" spans="1:16" ht="23.25" x14ac:dyDescent="0.35">
      <c r="A3" s="2" t="s">
        <v>161</v>
      </c>
      <c r="B3" s="2"/>
      <c r="C3" s="17"/>
      <c r="E3" s="2"/>
      <c r="H3" s="17"/>
      <c r="N3" s="13"/>
      <c r="O3" s="13"/>
      <c r="P3" s="13"/>
    </row>
    <row r="4" spans="1:16" ht="23.25" x14ac:dyDescent="0.35">
      <c r="A4" t="str">
        <f>IF(Deckblatt!C7=0,"Vereinbarungsnummer noch nicht eingetragen (siehe Deckblatt)","Vereinbarungsnummer: "&amp;Deckblatt!C7)</f>
        <v>Vereinbarungsnummer noch nicht eingetragen (siehe Deckblatt)</v>
      </c>
      <c r="B4" s="2"/>
      <c r="C4" s="17"/>
      <c r="E4" s="2"/>
      <c r="H4" s="17"/>
      <c r="N4" s="13"/>
      <c r="O4" s="13"/>
      <c r="P4" s="13"/>
    </row>
    <row r="5" spans="1:16" x14ac:dyDescent="0.25">
      <c r="A5" t="s">
        <v>162</v>
      </c>
    </row>
    <row r="6" spans="1:16" ht="15.75" thickBot="1" x14ac:dyDescent="0.3"/>
    <row r="7" spans="1:16" s="24" customFormat="1" ht="30.75" thickBot="1" x14ac:dyDescent="0.3">
      <c r="A7" s="188" t="s">
        <v>212</v>
      </c>
      <c r="B7" s="189" t="s">
        <v>163</v>
      </c>
      <c r="C7" s="172" t="s">
        <v>208</v>
      </c>
    </row>
    <row r="8" spans="1:16" x14ac:dyDescent="0.25">
      <c r="A8" s="179"/>
      <c r="B8" s="177"/>
      <c r="C8" s="173"/>
    </row>
    <row r="9" spans="1:16" x14ac:dyDescent="0.25">
      <c r="A9" s="180"/>
      <c r="B9" s="178"/>
      <c r="C9" s="174"/>
    </row>
    <row r="10" spans="1:16" x14ac:dyDescent="0.25">
      <c r="A10" s="180"/>
      <c r="B10" s="178"/>
      <c r="C10" s="174"/>
    </row>
    <row r="11" spans="1:16" x14ac:dyDescent="0.25">
      <c r="A11" s="180"/>
      <c r="B11" s="178"/>
      <c r="C11" s="174"/>
    </row>
    <row r="12" spans="1:16" x14ac:dyDescent="0.25">
      <c r="A12" s="180"/>
      <c r="B12" s="178"/>
      <c r="C12" s="174"/>
    </row>
    <row r="13" spans="1:16" x14ac:dyDescent="0.25">
      <c r="A13" s="180"/>
      <c r="B13" s="181"/>
      <c r="C13" s="175"/>
    </row>
    <row r="14" spans="1:16" x14ac:dyDescent="0.25">
      <c r="A14" s="180"/>
      <c r="B14" s="181"/>
      <c r="C14" s="175"/>
    </row>
    <row r="15" spans="1:16" x14ac:dyDescent="0.25">
      <c r="A15" s="180"/>
      <c r="B15" s="181"/>
      <c r="C15" s="175"/>
    </row>
    <row r="16" spans="1:16" x14ac:dyDescent="0.25">
      <c r="A16" s="180"/>
      <c r="B16" s="181"/>
      <c r="C16" s="175"/>
    </row>
    <row r="17" spans="1:3" x14ac:dyDescent="0.25">
      <c r="A17" s="180"/>
      <c r="B17" s="181"/>
      <c r="C17" s="175"/>
    </row>
    <row r="18" spans="1:3" x14ac:dyDescent="0.25">
      <c r="A18" s="180"/>
      <c r="B18" s="181"/>
      <c r="C18" s="175"/>
    </row>
    <row r="19" spans="1:3" x14ac:dyDescent="0.25">
      <c r="A19" s="180"/>
      <c r="B19" s="181"/>
      <c r="C19" s="175"/>
    </row>
    <row r="20" spans="1:3" x14ac:dyDescent="0.25">
      <c r="A20" s="180"/>
      <c r="B20" s="181"/>
      <c r="C20" s="175"/>
    </row>
    <row r="21" spans="1:3" x14ac:dyDescent="0.25">
      <c r="A21" s="180"/>
      <c r="B21" s="181"/>
      <c r="C21" s="175"/>
    </row>
    <row r="22" spans="1:3" x14ac:dyDescent="0.25">
      <c r="A22" s="180"/>
      <c r="B22" s="181"/>
      <c r="C22" s="175"/>
    </row>
    <row r="23" spans="1:3" x14ac:dyDescent="0.25">
      <c r="A23" s="180"/>
      <c r="B23" s="181"/>
      <c r="C23" s="175"/>
    </row>
    <row r="24" spans="1:3" x14ac:dyDescent="0.25">
      <c r="A24" s="180"/>
      <c r="B24" s="181"/>
      <c r="C24" s="175"/>
    </row>
    <row r="25" spans="1:3" x14ac:dyDescent="0.25">
      <c r="A25" s="180"/>
      <c r="B25" s="181"/>
      <c r="C25" s="175"/>
    </row>
    <row r="26" spans="1:3" x14ac:dyDescent="0.25">
      <c r="A26" s="180"/>
      <c r="B26" s="181"/>
      <c r="C26" s="175"/>
    </row>
    <row r="27" spans="1:3" x14ac:dyDescent="0.25">
      <c r="A27" s="180"/>
      <c r="B27" s="181"/>
      <c r="C27" s="175"/>
    </row>
    <row r="28" spans="1:3" x14ac:dyDescent="0.25">
      <c r="A28" s="180"/>
      <c r="B28" s="181"/>
      <c r="C28" s="175"/>
    </row>
    <row r="29" spans="1:3" x14ac:dyDescent="0.25">
      <c r="A29" s="180"/>
      <c r="B29" s="181"/>
      <c r="C29" s="175"/>
    </row>
    <row r="30" spans="1:3" x14ac:dyDescent="0.25">
      <c r="A30" s="180"/>
      <c r="B30" s="181"/>
      <c r="C30" s="175"/>
    </row>
    <row r="31" spans="1:3" x14ac:dyDescent="0.25">
      <c r="A31" s="180"/>
      <c r="B31" s="181"/>
      <c r="C31" s="175"/>
    </row>
    <row r="32" spans="1:3" x14ac:dyDescent="0.25">
      <c r="A32" s="180"/>
      <c r="B32" s="181"/>
      <c r="C32" s="175"/>
    </row>
    <row r="33" spans="1:3" x14ac:dyDescent="0.25">
      <c r="A33" s="180"/>
      <c r="B33" s="181"/>
      <c r="C33" s="175"/>
    </row>
    <row r="34" spans="1:3" x14ac:dyDescent="0.25">
      <c r="A34" s="180"/>
      <c r="B34" s="181"/>
      <c r="C34" s="175"/>
    </row>
    <row r="35" spans="1:3" x14ac:dyDescent="0.25">
      <c r="A35" s="180"/>
      <c r="B35" s="181"/>
      <c r="C35" s="175"/>
    </row>
    <row r="36" spans="1:3" x14ac:dyDescent="0.25">
      <c r="A36" s="180"/>
      <c r="B36" s="181"/>
      <c r="C36" s="175"/>
    </row>
    <row r="37" spans="1:3" x14ac:dyDescent="0.25">
      <c r="A37" s="180"/>
      <c r="B37" s="181"/>
      <c r="C37" s="175"/>
    </row>
    <row r="38" spans="1:3" x14ac:dyDescent="0.25">
      <c r="A38" s="180"/>
      <c r="B38" s="181"/>
      <c r="C38" s="175"/>
    </row>
    <row r="39" spans="1:3" x14ac:dyDescent="0.25">
      <c r="A39" s="180"/>
      <c r="B39" s="181"/>
      <c r="C39" s="175"/>
    </row>
    <row r="40" spans="1:3" x14ac:dyDescent="0.25">
      <c r="A40" s="180"/>
      <c r="B40" s="181"/>
      <c r="C40" s="175"/>
    </row>
    <row r="41" spans="1:3" x14ac:dyDescent="0.25">
      <c r="A41" s="180"/>
      <c r="B41" s="181"/>
      <c r="C41" s="175"/>
    </row>
    <row r="42" spans="1:3" x14ac:dyDescent="0.25">
      <c r="A42" s="180"/>
      <c r="B42" s="181"/>
      <c r="C42" s="175"/>
    </row>
    <row r="43" spans="1:3" x14ac:dyDescent="0.25">
      <c r="A43" s="180"/>
      <c r="B43" s="181"/>
      <c r="C43" s="175"/>
    </row>
    <row r="44" spans="1:3" ht="15.75" thickBot="1" x14ac:dyDescent="0.3">
      <c r="A44" s="182"/>
      <c r="B44" s="183"/>
      <c r="C44" s="176"/>
    </row>
  </sheetData>
  <sheetProtection algorithmName="SHA-512" hashValue="ezPNI9e9y9uB7cPt/4CIJQC31FZfFiDcLFMRMMeEC49CIETYxsfnzu6q9dxOoIB0xS+w8LiC4T0PwTXLr2PvSQ==" saltValue="2j43iT8Hb0VfZJR3Fc6c9Q==" spinCount="100000" sheet="1" objects="1" scenarios="1"/>
  <conditionalFormatting sqref="A4">
    <cfRule type="expression" dxfId="30" priority="1">
      <formula>$A$4="Vereinbarungsnummer noch nicht eingetragen (siehe Deckblatt)"</formula>
    </cfRule>
  </conditionalFormatting>
  <pageMargins left="0.7" right="0.7" top="0.78740157499999996" bottom="0.78740157499999996" header="0.3" footer="0.3"/>
  <pageSetup paperSize="9" scale="71" orientation="portrait" r:id="rId1"/>
  <colBreaks count="1" manualBreakCount="1">
    <brk id="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A544F-3B0D-4658-8DE8-52E6B0AB3050}">
  <sheetPr>
    <tabColor theme="8"/>
  </sheetPr>
  <dimension ref="A1:O22"/>
  <sheetViews>
    <sheetView showGridLines="0" showRuler="0" showWhiteSpace="0" zoomScaleNormal="100" zoomScaleSheetLayoutView="100" workbookViewId="0">
      <selection activeCell="I22" sqref="I22"/>
    </sheetView>
  </sheetViews>
  <sheetFormatPr baseColWidth="10" defaultRowHeight="15" x14ac:dyDescent="0.25"/>
  <cols>
    <col min="1" max="1" width="15.5703125" bestFit="1" customWidth="1"/>
    <col min="2" max="2" width="24.42578125" bestFit="1" customWidth="1"/>
    <col min="13" max="14" width="0" hidden="1" customWidth="1"/>
  </cols>
  <sheetData>
    <row r="1" spans="1:15" ht="18.75" x14ac:dyDescent="0.25">
      <c r="A1" s="1" t="s">
        <v>51</v>
      </c>
      <c r="D1" s="1"/>
      <c r="M1" t="s">
        <v>52</v>
      </c>
      <c r="N1" t="s">
        <v>64</v>
      </c>
      <c r="O1" s="3"/>
    </row>
    <row r="2" spans="1:15" ht="18.75" x14ac:dyDescent="0.25">
      <c r="A2" s="14" t="s">
        <v>169</v>
      </c>
      <c r="C2" s="14"/>
      <c r="D2" s="14"/>
      <c r="O2" s="3"/>
    </row>
    <row r="3" spans="1:15" ht="23.25" x14ac:dyDescent="0.35">
      <c r="A3" s="2" t="s">
        <v>16</v>
      </c>
      <c r="B3" s="17"/>
      <c r="C3" s="2"/>
      <c r="D3" s="2"/>
      <c r="G3" s="17"/>
      <c r="M3" s="13"/>
      <c r="N3" s="13"/>
      <c r="O3" s="13"/>
    </row>
    <row r="4" spans="1:15" ht="23.25" x14ac:dyDescent="0.35">
      <c r="A4" t="str">
        <f>IF(Deckblatt!C7=0,"Vereinbarungsnummer noch nicht eingetragen (siehe Deckblatt)","Vereinbarungsnummer: "&amp;Deckblatt!C7)</f>
        <v>Vereinbarungsnummer noch nicht eingetragen (siehe Deckblatt)</v>
      </c>
      <c r="B4" s="17"/>
      <c r="C4" s="2"/>
      <c r="D4" s="2"/>
      <c r="G4" s="17"/>
      <c r="M4" s="13"/>
      <c r="N4" s="13"/>
      <c r="O4" s="13"/>
    </row>
    <row r="5" spans="1:15" ht="30" customHeight="1" thickBot="1" x14ac:dyDescent="0.3">
      <c r="A5" s="24" t="s">
        <v>3</v>
      </c>
    </row>
    <row r="6" spans="1:15" ht="15.75" thickBot="1" x14ac:dyDescent="0.3">
      <c r="A6" s="111" t="s">
        <v>15</v>
      </c>
      <c r="B6" s="112" t="s">
        <v>78</v>
      </c>
    </row>
    <row r="7" spans="1:15" x14ac:dyDescent="0.25">
      <c r="A7" s="113" t="s">
        <v>19</v>
      </c>
      <c r="B7" s="114"/>
    </row>
    <row r="8" spans="1:15" ht="15.75" thickBot="1" x14ac:dyDescent="0.3">
      <c r="A8" s="115" t="s">
        <v>75</v>
      </c>
      <c r="B8" s="116"/>
    </row>
    <row r="9" spans="1:15" ht="15.75" thickBot="1" x14ac:dyDescent="0.3">
      <c r="A9" s="117" t="s">
        <v>76</v>
      </c>
      <c r="B9" s="118"/>
    </row>
    <row r="12" spans="1:15" ht="15.75" thickBot="1" x14ac:dyDescent="0.3"/>
    <row r="18" spans="1:4" ht="15.75" thickBot="1" x14ac:dyDescent="0.3"/>
    <row r="19" spans="1:4" ht="15.75" thickBot="1" x14ac:dyDescent="0.3"/>
    <row r="20" spans="1:4" x14ac:dyDescent="0.25">
      <c r="A20" s="38"/>
      <c r="B20" s="96"/>
    </row>
    <row r="21" spans="1:4" x14ac:dyDescent="0.25">
      <c r="A21" t="s">
        <v>121</v>
      </c>
    </row>
    <row r="22" spans="1:4" ht="21" x14ac:dyDescent="0.35">
      <c r="A22" s="193" t="s">
        <v>204</v>
      </c>
      <c r="B22" s="194"/>
      <c r="C22" s="194"/>
      <c r="D22" s="194"/>
    </row>
  </sheetData>
  <sheetProtection selectLockedCells="1"/>
  <conditionalFormatting sqref="A4">
    <cfRule type="expression" dxfId="29" priority="1">
      <formula>$A$4="Vereinbarungsnummer noch nicht eingetragen (siehe Deckblatt)"</formula>
    </cfRule>
  </conditionalFormatting>
  <pageMargins left="0.70866141732283472" right="0.70866141732283472" top="0.74803149606299213" bottom="0.74803149606299213" header="0" footer="0"/>
  <pageSetup paperSize="9" orientation="landscape" r:id="rId2"/>
  <headerFooter>
    <oddHeader>&amp;R&amp;G</oddHeader>
  </headerFooter>
  <colBreaks count="1" manualBreakCount="1">
    <brk id="7" max="19" man="1"/>
  </colBreaks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A366E-0AEF-46AB-A57C-B313D143DBD3}">
  <sheetPr>
    <tabColor theme="8" tint="0.59999389629810485"/>
    <pageSetUpPr fitToPage="1"/>
  </sheetPr>
  <dimension ref="A1:R52"/>
  <sheetViews>
    <sheetView showGridLines="0" tabSelected="1" showRuler="0" showWhiteSpace="0" zoomScaleNormal="100" workbookViewId="0">
      <selection activeCell="B6" sqref="B6"/>
    </sheetView>
  </sheetViews>
  <sheetFormatPr baseColWidth="10" defaultRowHeight="15" x14ac:dyDescent="0.25"/>
  <cols>
    <col min="1" max="1" width="25" customWidth="1"/>
    <col min="2" max="2" width="28" customWidth="1"/>
    <col min="3" max="3" width="14.28515625" customWidth="1"/>
    <col min="4" max="4" width="43.85546875" customWidth="1"/>
    <col min="5" max="5" width="51.5703125" customWidth="1"/>
    <col min="6" max="6" width="20.140625" hidden="1" customWidth="1"/>
    <col min="7" max="11" width="11.5703125" hidden="1" customWidth="1"/>
    <col min="12" max="12" width="37.85546875" hidden="1" customWidth="1"/>
    <col min="13" max="17" width="10.85546875" hidden="1" customWidth="1"/>
    <col min="18" max="18" width="32.28515625" hidden="1" customWidth="1"/>
  </cols>
  <sheetData>
    <row r="1" spans="1:18" ht="18.75" x14ac:dyDescent="0.25">
      <c r="A1" s="1" t="s">
        <v>51</v>
      </c>
      <c r="B1" s="1"/>
      <c r="E1" s="15"/>
      <c r="F1" s="29" t="s">
        <v>80</v>
      </c>
      <c r="G1" s="29" t="s">
        <v>79</v>
      </c>
      <c r="J1" t="s">
        <v>53</v>
      </c>
      <c r="N1" t="s">
        <v>52</v>
      </c>
      <c r="O1" t="s">
        <v>64</v>
      </c>
      <c r="P1" s="3"/>
    </row>
    <row r="2" spans="1:18" ht="18.75" x14ac:dyDescent="0.25">
      <c r="A2" s="14" t="s">
        <v>169</v>
      </c>
      <c r="B2" s="14"/>
      <c r="D2" s="14"/>
      <c r="E2" s="14"/>
      <c r="P2" s="3"/>
    </row>
    <row r="3" spans="1:18" ht="23.25" x14ac:dyDescent="0.35">
      <c r="A3" s="2" t="s">
        <v>81</v>
      </c>
      <c r="B3" s="2"/>
      <c r="C3" s="17"/>
      <c r="E3" s="2"/>
      <c r="F3" t="s">
        <v>119</v>
      </c>
      <c r="H3" s="17"/>
      <c r="N3" s="13"/>
      <c r="O3" s="13"/>
      <c r="P3" s="13"/>
    </row>
    <row r="4" spans="1:18" x14ac:dyDescent="0.25">
      <c r="A4" t="str">
        <f>IF(Deckblatt!C7=0,"Vereinbarungsnummer noch nicht eingetragen (siehe Deckblatt)","Vereinbarungsnummer: "&amp;Deckblatt!C7)</f>
        <v>Vereinbarungsnummer noch nicht eingetragen (siehe Deckblatt)</v>
      </c>
      <c r="B4" s="19"/>
      <c r="C4" s="20"/>
      <c r="F4" t="s">
        <v>120</v>
      </c>
    </row>
    <row r="5" spans="1:18" ht="30" customHeight="1" thickBot="1" x14ac:dyDescent="0.3">
      <c r="A5" s="24" t="s">
        <v>3</v>
      </c>
      <c r="B5" s="24"/>
    </row>
    <row r="6" spans="1:18" ht="23.85" customHeight="1" thickBot="1" x14ac:dyDescent="0.3">
      <c r="A6" s="254" t="s">
        <v>31</v>
      </c>
      <c r="B6" s="259" t="s">
        <v>158</v>
      </c>
      <c r="C6" s="262" t="s">
        <v>1</v>
      </c>
      <c r="D6" s="262" t="s">
        <v>74</v>
      </c>
      <c r="E6" s="263" t="s">
        <v>147</v>
      </c>
      <c r="J6" s="9"/>
      <c r="L6" s="9" t="s">
        <v>118</v>
      </c>
      <c r="R6" s="101" t="s">
        <v>205</v>
      </c>
    </row>
    <row r="7" spans="1:18" x14ac:dyDescent="0.25">
      <c r="A7" s="271" t="s">
        <v>19</v>
      </c>
      <c r="B7" s="288"/>
      <c r="C7" s="287"/>
      <c r="D7" s="272" t="s">
        <v>77</v>
      </c>
      <c r="E7" s="289"/>
      <c r="H7" s="9"/>
      <c r="L7" t="s">
        <v>23</v>
      </c>
      <c r="M7" t="s">
        <v>157</v>
      </c>
      <c r="R7" s="102"/>
    </row>
    <row r="8" spans="1:18" x14ac:dyDescent="0.25">
      <c r="A8" s="255"/>
      <c r="B8" s="258"/>
      <c r="C8" s="260"/>
      <c r="D8" s="253"/>
      <c r="E8" s="256" t="str">
        <f>IF(A8="","",VLOOKUP(A8,L$7:M$18,2,0))</f>
        <v/>
      </c>
      <c r="F8" t="s">
        <v>156</v>
      </c>
      <c r="G8" s="30">
        <f>IF(F8="nein",C8,"")</f>
        <v>0</v>
      </c>
      <c r="L8" t="s">
        <v>17</v>
      </c>
      <c r="M8" t="s">
        <v>110</v>
      </c>
      <c r="R8" s="103"/>
    </row>
    <row r="9" spans="1:18" ht="14.25" customHeight="1" x14ac:dyDescent="0.25">
      <c r="A9" s="255"/>
      <c r="B9" s="258"/>
      <c r="C9" s="261"/>
      <c r="D9" s="253"/>
      <c r="E9" s="256" t="str">
        <f t="shared" ref="E9:E50" si="0">IF(A9="","",VLOOKUP(A9,L$7:M$18,2,0))</f>
        <v/>
      </c>
      <c r="G9" s="30" t="str">
        <f t="shared" ref="G9:G50" si="1">IF(F9="nein",C9,"")</f>
        <v/>
      </c>
      <c r="L9" t="s">
        <v>18</v>
      </c>
      <c r="M9" t="s">
        <v>114</v>
      </c>
      <c r="R9" s="103"/>
    </row>
    <row r="10" spans="1:18" ht="14.25" customHeight="1" x14ac:dyDescent="0.25">
      <c r="A10" s="255"/>
      <c r="B10" s="258"/>
      <c r="C10" s="261"/>
      <c r="D10" s="253"/>
      <c r="E10" s="256" t="str">
        <f t="shared" si="0"/>
        <v/>
      </c>
      <c r="G10" s="30" t="str">
        <f t="shared" si="1"/>
        <v/>
      </c>
      <c r="L10" t="s">
        <v>21</v>
      </c>
      <c r="M10" t="s">
        <v>111</v>
      </c>
      <c r="R10" s="103"/>
    </row>
    <row r="11" spans="1:18" ht="14.25" customHeight="1" x14ac:dyDescent="0.25">
      <c r="A11" s="255"/>
      <c r="B11" s="258"/>
      <c r="C11" s="261"/>
      <c r="D11" s="253"/>
      <c r="E11" s="256" t="str">
        <f t="shared" si="0"/>
        <v/>
      </c>
      <c r="G11" s="30" t="str">
        <f t="shared" si="1"/>
        <v/>
      </c>
      <c r="L11" t="s">
        <v>20</v>
      </c>
      <c r="M11" t="s">
        <v>110</v>
      </c>
      <c r="R11" s="103"/>
    </row>
    <row r="12" spans="1:18" ht="14.25" customHeight="1" x14ac:dyDescent="0.25">
      <c r="A12" s="255"/>
      <c r="B12" s="258"/>
      <c r="C12" s="261"/>
      <c r="D12" s="253"/>
      <c r="E12" s="256" t="str">
        <f t="shared" si="0"/>
        <v/>
      </c>
      <c r="G12" s="30" t="str">
        <f t="shared" si="1"/>
        <v/>
      </c>
      <c r="L12" t="s">
        <v>22</v>
      </c>
      <c r="M12" t="s">
        <v>115</v>
      </c>
      <c r="R12" s="103"/>
    </row>
    <row r="13" spans="1:18" x14ac:dyDescent="0.25">
      <c r="A13" s="255"/>
      <c r="B13" s="258"/>
      <c r="C13" s="261"/>
      <c r="D13" s="253"/>
      <c r="E13" s="256" t="str">
        <f t="shared" si="0"/>
        <v/>
      </c>
      <c r="G13" s="30" t="str">
        <f t="shared" si="1"/>
        <v/>
      </c>
      <c r="J13" t="s">
        <v>4</v>
      </c>
      <c r="L13" t="s">
        <v>24</v>
      </c>
      <c r="M13" t="s">
        <v>112</v>
      </c>
      <c r="R13" s="103"/>
    </row>
    <row r="14" spans="1:18" x14ac:dyDescent="0.25">
      <c r="A14" s="255"/>
      <c r="B14" s="258"/>
      <c r="C14" s="261"/>
      <c r="D14" s="253"/>
      <c r="E14" s="256" t="str">
        <f t="shared" si="0"/>
        <v/>
      </c>
      <c r="G14" s="30" t="str">
        <f t="shared" si="1"/>
        <v/>
      </c>
      <c r="J14" t="s">
        <v>5</v>
      </c>
      <c r="L14" t="s">
        <v>25</v>
      </c>
      <c r="M14" t="s">
        <v>113</v>
      </c>
      <c r="R14" s="103"/>
    </row>
    <row r="15" spans="1:18" x14ac:dyDescent="0.25">
      <c r="A15" s="255"/>
      <c r="B15" s="258"/>
      <c r="C15" s="261"/>
      <c r="D15" s="253"/>
      <c r="E15" s="256" t="str">
        <f t="shared" si="0"/>
        <v/>
      </c>
      <c r="G15" s="30" t="str">
        <f t="shared" si="1"/>
        <v/>
      </c>
      <c r="L15" t="s">
        <v>26</v>
      </c>
      <c r="M15" t="s">
        <v>116</v>
      </c>
      <c r="R15" s="103"/>
    </row>
    <row r="16" spans="1:18" x14ac:dyDescent="0.25">
      <c r="A16" s="255"/>
      <c r="B16" s="258"/>
      <c r="C16" s="261"/>
      <c r="D16" s="253"/>
      <c r="E16" s="256" t="str">
        <f t="shared" si="0"/>
        <v/>
      </c>
      <c r="G16" s="30" t="str">
        <f t="shared" si="1"/>
        <v/>
      </c>
      <c r="L16" t="s">
        <v>29</v>
      </c>
      <c r="M16" t="s">
        <v>117</v>
      </c>
      <c r="R16" s="103"/>
    </row>
    <row r="17" spans="1:18" x14ac:dyDescent="0.25">
      <c r="A17" s="255"/>
      <c r="B17" s="258"/>
      <c r="C17" s="261"/>
      <c r="D17" s="253"/>
      <c r="E17" s="256" t="str">
        <f t="shared" si="0"/>
        <v/>
      </c>
      <c r="G17" s="30" t="str">
        <f t="shared" si="1"/>
        <v/>
      </c>
      <c r="L17" t="s">
        <v>216</v>
      </c>
      <c r="M17" t="s">
        <v>217</v>
      </c>
      <c r="R17" s="103"/>
    </row>
    <row r="18" spans="1:18" x14ac:dyDescent="0.25">
      <c r="A18" s="255"/>
      <c r="B18" s="258"/>
      <c r="C18" s="261"/>
      <c r="D18" s="253"/>
      <c r="E18" s="256" t="str">
        <f t="shared" si="0"/>
        <v/>
      </c>
      <c r="G18" s="30" t="str">
        <f t="shared" si="1"/>
        <v/>
      </c>
      <c r="L18" t="s">
        <v>218</v>
      </c>
      <c r="M18" t="s">
        <v>219</v>
      </c>
      <c r="R18" s="103"/>
    </row>
    <row r="19" spans="1:18" x14ac:dyDescent="0.25">
      <c r="A19" s="255"/>
      <c r="B19" s="258"/>
      <c r="C19" s="261"/>
      <c r="D19" s="253"/>
      <c r="E19" s="256" t="str">
        <f t="shared" si="0"/>
        <v/>
      </c>
      <c r="G19" s="30" t="str">
        <f t="shared" si="1"/>
        <v/>
      </c>
      <c r="R19" s="103"/>
    </row>
    <row r="20" spans="1:18" x14ac:dyDescent="0.25">
      <c r="A20" s="255"/>
      <c r="B20" s="258"/>
      <c r="C20" s="261"/>
      <c r="D20" s="253"/>
      <c r="E20" s="256" t="str">
        <f t="shared" si="0"/>
        <v/>
      </c>
      <c r="G20" s="30" t="str">
        <f t="shared" si="1"/>
        <v/>
      </c>
      <c r="R20" s="103"/>
    </row>
    <row r="21" spans="1:18" x14ac:dyDescent="0.25">
      <c r="A21" s="255"/>
      <c r="B21" s="258"/>
      <c r="C21" s="261"/>
      <c r="D21" s="253"/>
      <c r="E21" s="256" t="str">
        <f t="shared" si="0"/>
        <v/>
      </c>
      <c r="G21" s="30" t="str">
        <f t="shared" si="1"/>
        <v/>
      </c>
      <c r="R21" s="103"/>
    </row>
    <row r="22" spans="1:18" x14ac:dyDescent="0.25">
      <c r="A22" s="255"/>
      <c r="B22" s="258"/>
      <c r="C22" s="261"/>
      <c r="D22" s="253"/>
      <c r="E22" s="256" t="str">
        <f t="shared" si="0"/>
        <v/>
      </c>
      <c r="G22" s="30" t="str">
        <f t="shared" si="1"/>
        <v/>
      </c>
      <c r="R22" s="103"/>
    </row>
    <row r="23" spans="1:18" x14ac:dyDescent="0.25">
      <c r="A23" s="255"/>
      <c r="B23" s="258"/>
      <c r="C23" s="261"/>
      <c r="D23" s="253"/>
      <c r="E23" s="256" t="str">
        <f t="shared" si="0"/>
        <v/>
      </c>
      <c r="G23" s="30" t="str">
        <f t="shared" si="1"/>
        <v/>
      </c>
      <c r="R23" s="103"/>
    </row>
    <row r="24" spans="1:18" x14ac:dyDescent="0.25">
      <c r="A24" s="255"/>
      <c r="B24" s="258"/>
      <c r="C24" s="261"/>
      <c r="D24" s="253"/>
      <c r="E24" s="256" t="str">
        <f t="shared" si="0"/>
        <v/>
      </c>
      <c r="G24" s="30" t="str">
        <f t="shared" si="1"/>
        <v/>
      </c>
      <c r="R24" s="103"/>
    </row>
    <row r="25" spans="1:18" x14ac:dyDescent="0.25">
      <c r="A25" s="255"/>
      <c r="B25" s="258"/>
      <c r="C25" s="261"/>
      <c r="D25" s="253"/>
      <c r="E25" s="256" t="str">
        <f t="shared" si="0"/>
        <v/>
      </c>
      <c r="G25" s="30" t="str">
        <f t="shared" si="1"/>
        <v/>
      </c>
      <c r="R25" s="103"/>
    </row>
    <row r="26" spans="1:18" x14ac:dyDescent="0.25">
      <c r="A26" s="255"/>
      <c r="B26" s="258"/>
      <c r="C26" s="261"/>
      <c r="D26" s="253"/>
      <c r="E26" s="256" t="str">
        <f t="shared" si="0"/>
        <v/>
      </c>
      <c r="G26" s="30" t="str">
        <f t="shared" si="1"/>
        <v/>
      </c>
      <c r="R26" s="103"/>
    </row>
    <row r="27" spans="1:18" x14ac:dyDescent="0.25">
      <c r="A27" s="255"/>
      <c r="B27" s="258"/>
      <c r="C27" s="261"/>
      <c r="D27" s="253"/>
      <c r="E27" s="256" t="str">
        <f t="shared" si="0"/>
        <v/>
      </c>
      <c r="G27" s="30" t="str">
        <f t="shared" si="1"/>
        <v/>
      </c>
      <c r="R27" s="103"/>
    </row>
    <row r="28" spans="1:18" x14ac:dyDescent="0.25">
      <c r="A28" s="255"/>
      <c r="B28" s="258"/>
      <c r="C28" s="261"/>
      <c r="D28" s="253"/>
      <c r="E28" s="256" t="str">
        <f t="shared" si="0"/>
        <v/>
      </c>
      <c r="G28" s="30" t="str">
        <f t="shared" si="1"/>
        <v/>
      </c>
      <c r="R28" s="103"/>
    </row>
    <row r="29" spans="1:18" x14ac:dyDescent="0.25">
      <c r="A29" s="255"/>
      <c r="B29" s="258"/>
      <c r="C29" s="261"/>
      <c r="D29" s="253"/>
      <c r="E29" s="256" t="str">
        <f t="shared" si="0"/>
        <v/>
      </c>
      <c r="G29" s="30" t="str">
        <f t="shared" si="1"/>
        <v/>
      </c>
      <c r="R29" s="103"/>
    </row>
    <row r="30" spans="1:18" x14ac:dyDescent="0.25">
      <c r="A30" s="255"/>
      <c r="B30" s="258"/>
      <c r="C30" s="261"/>
      <c r="D30" s="253"/>
      <c r="E30" s="256" t="str">
        <f t="shared" si="0"/>
        <v/>
      </c>
      <c r="G30" s="30" t="str">
        <f>IF(F30="nein",C30,"")</f>
        <v/>
      </c>
      <c r="R30" s="103"/>
    </row>
    <row r="31" spans="1:18" x14ac:dyDescent="0.25">
      <c r="A31" s="255"/>
      <c r="B31" s="258"/>
      <c r="C31" s="261"/>
      <c r="D31" s="253"/>
      <c r="E31" s="256" t="str">
        <f t="shared" si="0"/>
        <v/>
      </c>
      <c r="G31" s="30" t="str">
        <f t="shared" si="1"/>
        <v/>
      </c>
      <c r="R31" s="103"/>
    </row>
    <row r="32" spans="1:18" x14ac:dyDescent="0.25">
      <c r="A32" s="255"/>
      <c r="B32" s="258"/>
      <c r="C32" s="261"/>
      <c r="D32" s="253"/>
      <c r="E32" s="256" t="str">
        <f t="shared" si="0"/>
        <v/>
      </c>
      <c r="G32" s="30" t="str">
        <f t="shared" si="1"/>
        <v/>
      </c>
      <c r="R32" s="103"/>
    </row>
    <row r="33" spans="1:18" x14ac:dyDescent="0.25">
      <c r="A33" s="255"/>
      <c r="B33" s="258"/>
      <c r="C33" s="261"/>
      <c r="D33" s="253"/>
      <c r="E33" s="256" t="str">
        <f t="shared" ref="E33:E37" si="2">IF(A33="","",VLOOKUP(A33,L$7:M$18,2,0))</f>
        <v/>
      </c>
      <c r="G33" s="30" t="str">
        <f t="shared" ref="G33:G35" si="3">IF(F33="nein",C33,"")</f>
        <v/>
      </c>
      <c r="R33" s="103"/>
    </row>
    <row r="34" spans="1:18" x14ac:dyDescent="0.25">
      <c r="A34" s="255"/>
      <c r="B34" s="258"/>
      <c r="C34" s="261"/>
      <c r="D34" s="253"/>
      <c r="E34" s="256" t="str">
        <f t="shared" si="2"/>
        <v/>
      </c>
      <c r="G34" s="30" t="str">
        <f t="shared" si="3"/>
        <v/>
      </c>
      <c r="R34" s="103"/>
    </row>
    <row r="35" spans="1:18" x14ac:dyDescent="0.25">
      <c r="A35" s="255"/>
      <c r="B35" s="258"/>
      <c r="C35" s="261"/>
      <c r="D35" s="253"/>
      <c r="E35" s="256" t="str">
        <f t="shared" si="2"/>
        <v/>
      </c>
      <c r="G35" s="30" t="str">
        <f t="shared" si="3"/>
        <v/>
      </c>
      <c r="R35" s="103"/>
    </row>
    <row r="36" spans="1:18" x14ac:dyDescent="0.25">
      <c r="A36" s="255"/>
      <c r="B36" s="258"/>
      <c r="C36" s="261"/>
      <c r="D36" s="253"/>
      <c r="E36" s="256" t="str">
        <f t="shared" si="2"/>
        <v/>
      </c>
      <c r="G36" s="30" t="str">
        <f>IF(F36="nein",C36,"")</f>
        <v/>
      </c>
      <c r="R36" s="103"/>
    </row>
    <row r="37" spans="1:18" x14ac:dyDescent="0.25">
      <c r="A37" s="255"/>
      <c r="B37" s="258"/>
      <c r="C37" s="261"/>
      <c r="D37" s="253"/>
      <c r="E37" s="256" t="str">
        <f t="shared" si="2"/>
        <v/>
      </c>
      <c r="G37" s="30" t="str">
        <f t="shared" ref="G37" si="4">IF(F37="nein",C37,"")</f>
        <v/>
      </c>
      <c r="R37" s="103"/>
    </row>
    <row r="38" spans="1:18" x14ac:dyDescent="0.25">
      <c r="A38" s="255"/>
      <c r="B38" s="258"/>
      <c r="C38" s="261"/>
      <c r="D38" s="253"/>
      <c r="E38" s="256" t="str">
        <f t="shared" si="0"/>
        <v/>
      </c>
      <c r="G38" s="30" t="str">
        <f t="shared" si="1"/>
        <v/>
      </c>
      <c r="R38" s="103"/>
    </row>
    <row r="39" spans="1:18" x14ac:dyDescent="0.25">
      <c r="A39" s="255"/>
      <c r="B39" s="258"/>
      <c r="C39" s="261"/>
      <c r="D39" s="253"/>
      <c r="E39" s="256" t="str">
        <f t="shared" si="0"/>
        <v/>
      </c>
      <c r="G39" s="30" t="str">
        <f t="shared" si="1"/>
        <v/>
      </c>
      <c r="R39" s="103"/>
    </row>
    <row r="40" spans="1:18" x14ac:dyDescent="0.25">
      <c r="A40" s="255"/>
      <c r="B40" s="258"/>
      <c r="C40" s="261"/>
      <c r="D40" s="253"/>
      <c r="E40" s="256" t="str">
        <f t="shared" si="0"/>
        <v/>
      </c>
      <c r="G40" s="30" t="str">
        <f t="shared" si="1"/>
        <v/>
      </c>
      <c r="R40" s="103"/>
    </row>
    <row r="41" spans="1:18" x14ac:dyDescent="0.25">
      <c r="A41" s="255"/>
      <c r="B41" s="258"/>
      <c r="C41" s="261"/>
      <c r="D41" s="253"/>
      <c r="E41" s="256" t="str">
        <f t="shared" si="0"/>
        <v/>
      </c>
      <c r="G41" s="30" t="str">
        <f t="shared" si="1"/>
        <v/>
      </c>
      <c r="R41" s="103"/>
    </row>
    <row r="42" spans="1:18" x14ac:dyDescent="0.25">
      <c r="A42" s="255"/>
      <c r="B42" s="258"/>
      <c r="C42" s="261"/>
      <c r="D42" s="253"/>
      <c r="E42" s="256" t="str">
        <f t="shared" si="0"/>
        <v/>
      </c>
      <c r="G42" s="30" t="str">
        <f t="shared" si="1"/>
        <v/>
      </c>
      <c r="R42" s="103"/>
    </row>
    <row r="43" spans="1:18" x14ac:dyDescent="0.25">
      <c r="A43" s="255"/>
      <c r="B43" s="258"/>
      <c r="C43" s="261"/>
      <c r="D43" s="253"/>
      <c r="E43" s="256" t="str">
        <f t="shared" si="0"/>
        <v/>
      </c>
      <c r="G43" s="30" t="str">
        <f t="shared" si="1"/>
        <v/>
      </c>
      <c r="R43" s="103"/>
    </row>
    <row r="44" spans="1:18" x14ac:dyDescent="0.25">
      <c r="A44" s="255"/>
      <c r="B44" s="258"/>
      <c r="C44" s="261"/>
      <c r="D44" s="253"/>
      <c r="E44" s="256" t="str">
        <f t="shared" si="0"/>
        <v/>
      </c>
      <c r="G44" s="30" t="str">
        <f t="shared" si="1"/>
        <v/>
      </c>
      <c r="R44" s="103"/>
    </row>
    <row r="45" spans="1:18" x14ac:dyDescent="0.25">
      <c r="A45" s="255"/>
      <c r="B45" s="258"/>
      <c r="C45" s="261"/>
      <c r="D45" s="253"/>
      <c r="E45" s="256" t="str">
        <f t="shared" si="0"/>
        <v/>
      </c>
      <c r="G45" s="30" t="str">
        <f t="shared" si="1"/>
        <v/>
      </c>
      <c r="R45" s="103"/>
    </row>
    <row r="46" spans="1:18" x14ac:dyDescent="0.25">
      <c r="A46" s="255"/>
      <c r="B46" s="258"/>
      <c r="C46" s="261"/>
      <c r="D46" s="253"/>
      <c r="E46" s="256" t="str">
        <f t="shared" si="0"/>
        <v/>
      </c>
      <c r="G46" s="30" t="str">
        <f t="shared" si="1"/>
        <v/>
      </c>
      <c r="R46" s="103"/>
    </row>
    <row r="47" spans="1:18" x14ac:dyDescent="0.25">
      <c r="A47" s="255"/>
      <c r="B47" s="258"/>
      <c r="C47" s="261"/>
      <c r="D47" s="253"/>
      <c r="E47" s="256" t="str">
        <f t="shared" si="0"/>
        <v/>
      </c>
      <c r="G47" s="30" t="str">
        <f t="shared" si="1"/>
        <v/>
      </c>
      <c r="R47" s="103"/>
    </row>
    <row r="48" spans="1:18" x14ac:dyDescent="0.25">
      <c r="A48" s="255"/>
      <c r="B48" s="258"/>
      <c r="C48" s="261"/>
      <c r="D48" s="253"/>
      <c r="E48" s="256" t="str">
        <f t="shared" si="0"/>
        <v/>
      </c>
      <c r="G48" s="30" t="str">
        <f t="shared" si="1"/>
        <v/>
      </c>
      <c r="R48" s="103"/>
    </row>
    <row r="49" spans="1:18" x14ac:dyDescent="0.25">
      <c r="A49" s="255"/>
      <c r="B49" s="258"/>
      <c r="C49" s="261"/>
      <c r="D49" s="253"/>
      <c r="E49" s="256" t="str">
        <f t="shared" si="0"/>
        <v/>
      </c>
      <c r="G49" s="30" t="str">
        <f t="shared" si="1"/>
        <v/>
      </c>
      <c r="R49" s="103"/>
    </row>
    <row r="50" spans="1:18" ht="15.75" thickBot="1" x14ac:dyDescent="0.3">
      <c r="A50" s="255"/>
      <c r="B50" s="264"/>
      <c r="C50" s="265"/>
      <c r="D50" s="257"/>
      <c r="E50" s="256" t="str">
        <f t="shared" si="0"/>
        <v/>
      </c>
      <c r="G50" s="30" t="str">
        <f t="shared" si="1"/>
        <v/>
      </c>
      <c r="R50" s="104"/>
    </row>
    <row r="51" spans="1:18" ht="15.75" thickBot="1" x14ac:dyDescent="0.3">
      <c r="A51" s="266"/>
      <c r="B51" s="267" t="s">
        <v>203</v>
      </c>
      <c r="C51" s="268">
        <f>SUM(C7:C50)</f>
        <v>0</v>
      </c>
      <c r="D51" s="9"/>
    </row>
    <row r="52" spans="1:18" x14ac:dyDescent="0.25">
      <c r="A52" s="19"/>
      <c r="B52" s="19"/>
      <c r="C52" s="20"/>
    </row>
  </sheetData>
  <sheetProtection algorithmName="SHA-512" hashValue="NIlrEitoML5dc5Z1aK0vxLXII2Z9VpxPLC21NdF5g0kLvljgD7XDj8IsYhmzSRZb4ffB+FrRXEoEazaW6tqQkQ==" saltValue="tEheqiPL5GXWCzWuujc8AA==" spinCount="100000" sheet="1" objects="1" scenarios="1"/>
  <phoneticPr fontId="13" type="noConversion"/>
  <conditionalFormatting sqref="A4">
    <cfRule type="expression" dxfId="28" priority="1">
      <formula>$A$4="Vereinbarungsnummer noch nicht eingetragen (siehe Deckblatt)"</formula>
    </cfRule>
  </conditionalFormatting>
  <dataValidations count="1">
    <dataValidation type="list" allowBlank="1" showInputMessage="1" showErrorMessage="1" sqref="A8:A50" xr:uid="{D3A44A14-37C4-4303-A791-69717EBFA1B6}">
      <formula1>$L$7:$L$18</formula1>
    </dataValidation>
  </dataValidations>
  <pageMargins left="0.70866141732283472" right="0.70866141732283472" top="0.74803149606299213" bottom="0.74803149606299213" header="0.31496062992125984" footer="0.31496062992125984"/>
  <pageSetup paperSize="9" scale="56" orientation="landscape" r:id="rId1"/>
  <headerFooter>
    <oddHeader>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2CB76-5BC8-4447-8759-43EF76E6A4E2}">
  <sheetPr>
    <tabColor theme="7"/>
  </sheetPr>
  <dimension ref="A1:K22"/>
  <sheetViews>
    <sheetView zoomScaleNormal="100" zoomScalePageLayoutView="55" workbookViewId="0">
      <selection activeCell="F12" sqref="F12"/>
    </sheetView>
  </sheetViews>
  <sheetFormatPr baseColWidth="10" defaultRowHeight="15" x14ac:dyDescent="0.25"/>
  <cols>
    <col min="1" max="1" width="41.42578125" customWidth="1"/>
    <col min="2" max="2" width="22.85546875" customWidth="1"/>
    <col min="3" max="3" width="38.140625" customWidth="1"/>
    <col min="4" max="4" width="3.7109375" customWidth="1"/>
    <col min="5" max="5" width="41.42578125" customWidth="1"/>
    <col min="6" max="6" width="22.85546875" customWidth="1"/>
    <col min="7" max="7" width="38.140625" customWidth="1"/>
    <col min="8" max="8" width="3.140625" customWidth="1"/>
    <col min="9" max="9" width="41.42578125" customWidth="1"/>
    <col min="10" max="10" width="22.85546875" customWidth="1"/>
    <col min="11" max="11" width="38.140625" customWidth="1"/>
  </cols>
  <sheetData>
    <row r="1" spans="1:11" ht="18.75" x14ac:dyDescent="0.25">
      <c r="A1" s="1" t="s">
        <v>184</v>
      </c>
    </row>
    <row r="2" spans="1:11" ht="23.25" x14ac:dyDescent="0.25">
      <c r="A2" s="25" t="s">
        <v>145</v>
      </c>
    </row>
    <row r="3" spans="1:11" ht="15.75" thickBot="1" x14ac:dyDescent="0.3">
      <c r="A3" s="27"/>
      <c r="B3" s="26"/>
      <c r="E3" t="s">
        <v>171</v>
      </c>
      <c r="F3" s="35" t="s">
        <v>190</v>
      </c>
      <c r="G3" s="273"/>
      <c r="I3" t="s">
        <v>189</v>
      </c>
      <c r="J3" s="35" t="s">
        <v>191</v>
      </c>
      <c r="K3" s="273"/>
    </row>
    <row r="4" spans="1:11" ht="18.95" customHeight="1" x14ac:dyDescent="0.25">
      <c r="A4" s="277" t="s">
        <v>170</v>
      </c>
      <c r="B4" s="278" t="s">
        <v>146</v>
      </c>
      <c r="C4" s="280" t="s">
        <v>123</v>
      </c>
      <c r="E4" s="277" t="s">
        <v>170</v>
      </c>
      <c r="F4" s="278" t="s">
        <v>146</v>
      </c>
      <c r="G4" s="280" t="s">
        <v>123</v>
      </c>
      <c r="I4" s="277" t="s">
        <v>170</v>
      </c>
      <c r="J4" s="278" t="s">
        <v>146</v>
      </c>
      <c r="K4" s="280" t="s">
        <v>123</v>
      </c>
    </row>
    <row r="5" spans="1:11" ht="30" customHeight="1" thickBot="1" x14ac:dyDescent="0.3">
      <c r="A5" s="99" t="s">
        <v>122</v>
      </c>
      <c r="B5" s="279"/>
      <c r="C5" s="281"/>
      <c r="E5" s="99" t="s">
        <v>122</v>
      </c>
      <c r="F5" s="279"/>
      <c r="G5" s="281"/>
      <c r="I5" s="99" t="s">
        <v>122</v>
      </c>
      <c r="J5" s="279"/>
      <c r="K5" s="281"/>
    </row>
    <row r="6" spans="1:11" ht="30" customHeight="1" x14ac:dyDescent="0.25">
      <c r="A6" s="98" t="s">
        <v>124</v>
      </c>
      <c r="B6" s="106"/>
      <c r="C6" s="274"/>
      <c r="E6" s="98" t="s">
        <v>124</v>
      </c>
      <c r="F6" s="106"/>
      <c r="G6" s="274"/>
      <c r="I6" s="98" t="s">
        <v>124</v>
      </c>
      <c r="J6" s="106"/>
      <c r="K6" s="274"/>
    </row>
    <row r="7" spans="1:11" ht="30" customHeight="1" x14ac:dyDescent="0.25">
      <c r="A7" s="48" t="s">
        <v>188</v>
      </c>
      <c r="B7" s="107"/>
      <c r="C7" s="109"/>
      <c r="E7" s="48" t="s">
        <v>188</v>
      </c>
      <c r="F7" s="107"/>
      <c r="G7" s="109"/>
      <c r="I7" s="48" t="s">
        <v>188</v>
      </c>
      <c r="J7" s="107"/>
      <c r="K7" s="109"/>
    </row>
    <row r="8" spans="1:11" ht="30" customHeight="1" x14ac:dyDescent="0.25">
      <c r="A8" s="50" t="s">
        <v>128</v>
      </c>
      <c r="B8" s="107"/>
      <c r="C8" s="275"/>
      <c r="E8" s="50" t="s">
        <v>128</v>
      </c>
      <c r="F8" s="107"/>
      <c r="G8" s="275"/>
      <c r="I8" s="50" t="s">
        <v>128</v>
      </c>
      <c r="J8" s="107"/>
      <c r="K8" s="275"/>
    </row>
    <row r="9" spans="1:11" ht="30" customHeight="1" x14ac:dyDescent="0.25">
      <c r="A9" s="40" t="s">
        <v>129</v>
      </c>
      <c r="B9" s="107"/>
      <c r="C9" s="275"/>
      <c r="E9" s="40" t="s">
        <v>129</v>
      </c>
      <c r="F9" s="107"/>
      <c r="G9" s="275"/>
      <c r="I9" s="40" t="s">
        <v>129</v>
      </c>
      <c r="J9" s="107"/>
      <c r="K9" s="275"/>
    </row>
    <row r="10" spans="1:11" ht="30" customHeight="1" thickBot="1" x14ac:dyDescent="0.3">
      <c r="A10" s="47" t="s">
        <v>130</v>
      </c>
      <c r="B10" s="108"/>
      <c r="C10" s="276"/>
      <c r="E10" s="47" t="s">
        <v>130</v>
      </c>
      <c r="F10" s="108"/>
      <c r="G10" s="276"/>
      <c r="I10" s="47" t="s">
        <v>130</v>
      </c>
      <c r="J10" s="108"/>
      <c r="K10" s="276"/>
    </row>
    <row r="11" spans="1:11" ht="15.75" thickBot="1" x14ac:dyDescent="0.3">
      <c r="A11" s="41"/>
      <c r="B11" s="42"/>
      <c r="C11" s="43"/>
      <c r="E11" s="44"/>
      <c r="F11" s="45"/>
      <c r="G11" s="46"/>
    </row>
    <row r="12" spans="1:11" ht="18.75" x14ac:dyDescent="0.25">
      <c r="A12" s="277" t="s">
        <v>185</v>
      </c>
      <c r="B12" s="278" t="s">
        <v>146</v>
      </c>
      <c r="C12" s="280" t="s">
        <v>123</v>
      </c>
    </row>
    <row r="13" spans="1:11" x14ac:dyDescent="0.25">
      <c r="A13" s="97" t="s">
        <v>125</v>
      </c>
      <c r="B13" s="282"/>
      <c r="C13" s="283"/>
    </row>
    <row r="14" spans="1:11" ht="20.100000000000001" customHeight="1" thickBot="1" x14ac:dyDescent="0.3">
      <c r="A14" s="100" t="str">
        <f>"Vereinbarung: " &amp; Deckblatt!C7</f>
        <v xml:space="preserve">Vereinbarung: </v>
      </c>
      <c r="B14" s="279"/>
      <c r="C14" s="281"/>
    </row>
    <row r="15" spans="1:11" ht="30" customHeight="1" x14ac:dyDescent="0.25">
      <c r="A15" s="86" t="s">
        <v>126</v>
      </c>
      <c r="B15" s="106"/>
      <c r="C15" s="274"/>
    </row>
    <row r="16" spans="1:11" ht="30" customHeight="1" x14ac:dyDescent="0.25">
      <c r="A16" s="48" t="s">
        <v>187</v>
      </c>
      <c r="B16" s="107"/>
      <c r="C16" s="109"/>
    </row>
    <row r="17" spans="1:3" ht="30" customHeight="1" x14ac:dyDescent="0.25">
      <c r="A17" s="48" t="s">
        <v>186</v>
      </c>
      <c r="B17" s="107"/>
      <c r="C17" s="275"/>
    </row>
    <row r="18" spans="1:3" ht="30" customHeight="1" x14ac:dyDescent="0.25">
      <c r="A18" s="48" t="s">
        <v>131</v>
      </c>
      <c r="B18" s="107"/>
      <c r="C18" s="109"/>
    </row>
    <row r="19" spans="1:3" ht="30" customHeight="1" thickBot="1" x14ac:dyDescent="0.3">
      <c r="A19" s="49" t="s">
        <v>127</v>
      </c>
      <c r="B19" s="108"/>
      <c r="C19" s="110"/>
    </row>
    <row r="20" spans="1:3" x14ac:dyDescent="0.25">
      <c r="A20" s="24"/>
    </row>
    <row r="21" spans="1:3" x14ac:dyDescent="0.25">
      <c r="A21" s="24"/>
    </row>
    <row r="22" spans="1:3" x14ac:dyDescent="0.25">
      <c r="A22" s="51" t="s">
        <v>192</v>
      </c>
      <c r="B22" s="37"/>
      <c r="C22" s="37"/>
    </row>
  </sheetData>
  <sheetProtection algorithmName="SHA-512" hashValue="hh5vJNiulsKpQ5NVPCYGmrQqRxzjgXI6LnbeMYyDzLe4SO22j7DQ6wVVUFbIWwy7EGQZHLX24CWQJTQHksIm8A==" saltValue="DHSiKMz+OkBRKtn2Fz272w==" spinCount="100000" sheet="1" objects="1" scenarios="1"/>
  <mergeCells count="8">
    <mergeCell ref="J4:J5"/>
    <mergeCell ref="K4:K5"/>
    <mergeCell ref="C4:C5"/>
    <mergeCell ref="B12:B14"/>
    <mergeCell ref="C12:C14"/>
    <mergeCell ref="B4:B5"/>
    <mergeCell ref="F4:F5"/>
    <mergeCell ref="G4:G5"/>
  </mergeCells>
  <pageMargins left="0.7" right="0.7" top="0.78740157499999996" bottom="0.78740157499999996" header="0.3" footer="0.3"/>
  <pageSetup paperSize="9" scale="82" orientation="portrait" r:id="rId1"/>
  <colBreaks count="2" manualBreakCount="2">
    <brk id="3" max="21" man="1"/>
    <brk id="7" max="21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9B3D9-7D04-47C5-A0A7-17C3F4FECA00}">
  <sheetPr>
    <tabColor theme="2"/>
  </sheetPr>
  <dimension ref="B1:U51"/>
  <sheetViews>
    <sheetView zoomScaleNormal="100" zoomScaleSheetLayoutView="145" workbookViewId="0">
      <selection activeCell="B9" sqref="B9"/>
    </sheetView>
  </sheetViews>
  <sheetFormatPr baseColWidth="10" defaultRowHeight="15" x14ac:dyDescent="0.25"/>
  <cols>
    <col min="1" max="1" width="7.5703125" customWidth="1"/>
    <col min="2" max="2" width="31.5703125" customWidth="1"/>
    <col min="3" max="3" width="17.85546875" customWidth="1"/>
    <col min="4" max="4" width="10.85546875" customWidth="1"/>
    <col min="5" max="5" width="0.85546875" customWidth="1"/>
    <col min="6" max="6" width="21" customWidth="1"/>
    <col min="7" max="7" width="8.28515625" customWidth="1"/>
  </cols>
  <sheetData>
    <row r="1" spans="2:21" x14ac:dyDescent="0.25">
      <c r="B1" s="72"/>
      <c r="C1" s="72"/>
      <c r="D1" s="72"/>
      <c r="E1" s="72"/>
      <c r="F1" s="72"/>
      <c r="U1" t="s">
        <v>132</v>
      </c>
    </row>
    <row r="2" spans="2:21" x14ac:dyDescent="0.25">
      <c r="B2" s="72"/>
      <c r="C2" s="72"/>
      <c r="D2" s="72"/>
      <c r="E2" s="72"/>
      <c r="F2" s="72"/>
    </row>
    <row r="3" spans="2:21" x14ac:dyDescent="0.25">
      <c r="B3" s="72"/>
      <c r="C3" s="72"/>
      <c r="D3" s="72"/>
      <c r="E3" s="72"/>
      <c r="F3" s="72"/>
    </row>
    <row r="4" spans="2:21" x14ac:dyDescent="0.25">
      <c r="B4" s="72"/>
      <c r="C4" s="72"/>
      <c r="D4" s="72"/>
      <c r="E4" s="72"/>
      <c r="F4" s="72"/>
    </row>
    <row r="5" spans="2:21" x14ac:dyDescent="0.25">
      <c r="B5" s="72"/>
      <c r="C5" s="72"/>
      <c r="D5" s="72"/>
      <c r="E5" s="72"/>
      <c r="F5" s="72"/>
    </row>
    <row r="6" spans="2:21" x14ac:dyDescent="0.25">
      <c r="B6" s="72"/>
      <c r="C6" s="72"/>
      <c r="D6" s="72"/>
      <c r="E6" s="72"/>
      <c r="F6" s="72"/>
    </row>
    <row r="7" spans="2:21" x14ac:dyDescent="0.25">
      <c r="B7" s="69" t="s">
        <v>193</v>
      </c>
      <c r="C7" s="70"/>
      <c r="D7" s="71" t="s">
        <v>172</v>
      </c>
      <c r="E7" s="71"/>
      <c r="F7" s="80" t="s">
        <v>139</v>
      </c>
    </row>
    <row r="8" spans="2:21" x14ac:dyDescent="0.25">
      <c r="B8" s="72"/>
      <c r="C8" s="72"/>
      <c r="D8" s="71" t="s">
        <v>173</v>
      </c>
      <c r="E8" s="71"/>
      <c r="F8" s="80" t="s">
        <v>179</v>
      </c>
    </row>
    <row r="9" spans="2:21" x14ac:dyDescent="0.25">
      <c r="B9" s="171">
        <f>Deckblatt!C15</f>
        <v>0</v>
      </c>
      <c r="C9" s="73"/>
      <c r="D9" s="71" t="s">
        <v>174</v>
      </c>
      <c r="E9" s="71"/>
      <c r="F9" s="82" t="s">
        <v>198</v>
      </c>
    </row>
    <row r="10" spans="2:21" x14ac:dyDescent="0.25">
      <c r="B10" s="105">
        <f>Deckblatt!C20</f>
        <v>0</v>
      </c>
      <c r="C10" s="72"/>
      <c r="F10" s="80" t="s">
        <v>199</v>
      </c>
    </row>
    <row r="11" spans="2:21" x14ac:dyDescent="0.25">
      <c r="B11" s="105">
        <f>Deckblatt!C16</f>
        <v>0</v>
      </c>
      <c r="C11" s="72"/>
      <c r="D11" s="71" t="s">
        <v>175</v>
      </c>
      <c r="E11" s="71"/>
      <c r="F11" s="82" t="s">
        <v>176</v>
      </c>
    </row>
    <row r="12" spans="2:21" x14ac:dyDescent="0.25">
      <c r="B12" s="105">
        <f>Deckblatt!C17</f>
        <v>0</v>
      </c>
      <c r="C12" s="72"/>
      <c r="D12" s="71"/>
      <c r="E12" s="71"/>
      <c r="F12" s="80"/>
    </row>
    <row r="13" spans="2:21" x14ac:dyDescent="0.25">
      <c r="B13" s="72"/>
      <c r="C13" s="72"/>
      <c r="D13" s="71" t="s">
        <v>49</v>
      </c>
      <c r="E13" s="71"/>
      <c r="F13" s="80" t="s">
        <v>177</v>
      </c>
    </row>
    <row r="14" spans="2:21" x14ac:dyDescent="0.25">
      <c r="B14" s="72"/>
      <c r="C14" s="72"/>
      <c r="D14" s="71" t="s">
        <v>48</v>
      </c>
      <c r="E14" s="71"/>
      <c r="F14" s="81">
        <f ca="1">TODAY()</f>
        <v>45981</v>
      </c>
    </row>
    <row r="15" spans="2:21" x14ac:dyDescent="0.25">
      <c r="B15" s="72"/>
      <c r="C15" s="72"/>
      <c r="D15" s="71"/>
      <c r="E15" s="71"/>
      <c r="F15" s="81"/>
    </row>
    <row r="16" spans="2:21" x14ac:dyDescent="0.25">
      <c r="B16" s="72"/>
      <c r="C16" s="72"/>
      <c r="D16" s="72"/>
      <c r="E16" s="72"/>
      <c r="F16" s="72"/>
    </row>
    <row r="17" spans="2:6" x14ac:dyDescent="0.25">
      <c r="B17" s="72"/>
      <c r="C17" s="72"/>
      <c r="D17" s="72"/>
      <c r="E17" s="72"/>
      <c r="F17" s="72"/>
    </row>
    <row r="18" spans="2:6" x14ac:dyDescent="0.25">
      <c r="B18" s="74" t="s">
        <v>196</v>
      </c>
      <c r="C18" s="74"/>
      <c r="D18" s="72"/>
      <c r="E18" s="72"/>
      <c r="F18" s="72"/>
    </row>
    <row r="19" spans="2:6" x14ac:dyDescent="0.25">
      <c r="B19" s="74"/>
      <c r="C19" s="74"/>
      <c r="D19" s="72"/>
      <c r="E19" s="72"/>
      <c r="F19" s="72"/>
    </row>
    <row r="20" spans="2:6" x14ac:dyDescent="0.25">
      <c r="B20" s="105" t="s">
        <v>142</v>
      </c>
      <c r="C20" s="286">
        <f>Deckblatt!C7</f>
        <v>0</v>
      </c>
      <c r="D20" s="286"/>
      <c r="E20" s="72"/>
      <c r="F20" s="72"/>
    </row>
    <row r="21" spans="2:6" x14ac:dyDescent="0.25">
      <c r="B21" s="105" t="s">
        <v>143</v>
      </c>
      <c r="C21" s="285" t="str">
        <f>TEXT(Deckblatt!C8,"TT.MM.JJJJ")&amp; " bis " &amp; TEXT(Deckblatt!C9,"TT.MM.JJJJ")</f>
        <v>00.01.1900 bis 00.01.1900</v>
      </c>
      <c r="D21" s="285"/>
      <c r="E21" s="72"/>
      <c r="F21" s="72"/>
    </row>
    <row r="22" spans="2:6" x14ac:dyDescent="0.25">
      <c r="B22" s="72"/>
      <c r="C22" s="83"/>
      <c r="D22" s="72"/>
      <c r="E22" s="72"/>
      <c r="F22" s="72"/>
    </row>
    <row r="23" spans="2:6" x14ac:dyDescent="0.25">
      <c r="B23" s="72"/>
      <c r="C23" s="72"/>
      <c r="D23" s="72"/>
      <c r="E23" s="72"/>
      <c r="F23" s="72"/>
    </row>
    <row r="24" spans="2:6" x14ac:dyDescent="0.25">
      <c r="B24" s="75" t="s">
        <v>194</v>
      </c>
      <c r="C24" s="75"/>
      <c r="D24" s="72"/>
      <c r="E24" s="72"/>
      <c r="F24" s="72"/>
    </row>
    <row r="25" spans="2:6" x14ac:dyDescent="0.25">
      <c r="B25" s="75"/>
      <c r="C25" s="75"/>
      <c r="D25" s="72"/>
      <c r="E25" s="72"/>
      <c r="F25" s="72"/>
    </row>
    <row r="26" spans="2:6" x14ac:dyDescent="0.25">
      <c r="B26" s="75" t="s">
        <v>178</v>
      </c>
      <c r="C26" s="75"/>
      <c r="D26" s="72"/>
      <c r="E26" s="72"/>
      <c r="F26" s="72"/>
    </row>
    <row r="27" spans="2:6" x14ac:dyDescent="0.25">
      <c r="B27" s="75"/>
      <c r="C27" s="75"/>
      <c r="D27" s="72"/>
      <c r="E27" s="72"/>
      <c r="F27" s="72"/>
    </row>
    <row r="28" spans="2:6" x14ac:dyDescent="0.25">
      <c r="B28" s="105" t="s">
        <v>133</v>
      </c>
      <c r="C28" s="76">
        <v>42000</v>
      </c>
      <c r="D28" s="72"/>
      <c r="E28" s="72"/>
      <c r="F28" s="72"/>
    </row>
    <row r="29" spans="2:6" x14ac:dyDescent="0.25">
      <c r="B29" s="105" t="s">
        <v>134</v>
      </c>
      <c r="C29" s="76">
        <f>Personalkosten!M5</f>
        <v>0</v>
      </c>
      <c r="D29" s="72"/>
      <c r="E29" s="72"/>
      <c r="F29" s="72"/>
    </row>
    <row r="30" spans="2:6" ht="15.75" thickBot="1" x14ac:dyDescent="0.3">
      <c r="B30" s="105" t="s">
        <v>135</v>
      </c>
      <c r="C30" s="76">
        <f>Sachkosten!B19</f>
        <v>0</v>
      </c>
      <c r="D30" s="72"/>
      <c r="E30" s="72"/>
      <c r="F30" s="72"/>
    </row>
    <row r="31" spans="2:6" x14ac:dyDescent="0.25">
      <c r="B31" s="269" t="s">
        <v>144</v>
      </c>
      <c r="C31" s="270">
        <f>42000-(Deckblatt!C27)</f>
        <v>42000</v>
      </c>
      <c r="D31" s="72"/>
      <c r="E31" s="72"/>
      <c r="F31" s="72"/>
    </row>
    <row r="32" spans="2:6" x14ac:dyDescent="0.25">
      <c r="B32" s="77"/>
      <c r="C32" s="78"/>
      <c r="D32" s="72"/>
      <c r="E32" s="72"/>
      <c r="F32" s="72"/>
    </row>
    <row r="33" spans="2:6" x14ac:dyDescent="0.25">
      <c r="B33" s="75" t="s">
        <v>197</v>
      </c>
      <c r="C33" s="75"/>
      <c r="D33" s="72"/>
      <c r="E33" s="72"/>
      <c r="F33" s="72"/>
    </row>
    <row r="34" spans="2:6" x14ac:dyDescent="0.25">
      <c r="B34" s="78"/>
      <c r="C34" s="75"/>
      <c r="D34" s="72"/>
      <c r="E34" s="72"/>
      <c r="F34" s="72"/>
    </row>
    <row r="35" spans="2:6" x14ac:dyDescent="0.25">
      <c r="B35" s="72" t="s">
        <v>141</v>
      </c>
      <c r="C35" s="75"/>
      <c r="D35" s="72"/>
      <c r="E35" s="72"/>
      <c r="F35" s="72"/>
    </row>
    <row r="36" spans="2:6" x14ac:dyDescent="0.25">
      <c r="B36" s="72" t="s">
        <v>136</v>
      </c>
      <c r="C36" s="75"/>
      <c r="D36" s="72"/>
      <c r="E36" s="72"/>
      <c r="F36" s="72"/>
    </row>
    <row r="37" spans="2:6" x14ac:dyDescent="0.25">
      <c r="B37" s="72" t="s">
        <v>137</v>
      </c>
      <c r="C37" s="75"/>
      <c r="D37" s="72"/>
      <c r="E37" s="72"/>
      <c r="F37" s="72"/>
    </row>
    <row r="38" spans="2:6" x14ac:dyDescent="0.25">
      <c r="B38" s="75" t="str">
        <f>"Verwendungszweck: " &amp; Deckblatt!C7</f>
        <v xml:space="preserve">Verwendungszweck: </v>
      </c>
      <c r="C38" s="75"/>
      <c r="D38" s="72"/>
      <c r="E38" s="72"/>
      <c r="F38" s="72"/>
    </row>
    <row r="39" spans="2:6" ht="15" customHeight="1" x14ac:dyDescent="0.25">
      <c r="B39" s="284"/>
      <c r="C39" s="284"/>
      <c r="D39" s="284"/>
      <c r="E39" s="284"/>
      <c r="F39" s="284"/>
    </row>
    <row r="40" spans="2:6" x14ac:dyDescent="0.25">
      <c r="B40" s="75"/>
      <c r="C40" s="75"/>
      <c r="D40" s="72"/>
      <c r="E40" s="72"/>
      <c r="F40" s="72"/>
    </row>
    <row r="41" spans="2:6" x14ac:dyDescent="0.25">
      <c r="B41" s="75" t="s">
        <v>138</v>
      </c>
      <c r="C41" s="75"/>
      <c r="D41" s="72"/>
      <c r="E41" s="72"/>
      <c r="F41" s="72"/>
    </row>
    <row r="42" spans="2:6" x14ac:dyDescent="0.25">
      <c r="B42" s="75"/>
      <c r="C42" s="75"/>
      <c r="D42" s="72"/>
      <c r="E42" s="72"/>
      <c r="F42" s="72"/>
    </row>
    <row r="43" spans="2:6" x14ac:dyDescent="0.25">
      <c r="B43" s="75" t="s">
        <v>139</v>
      </c>
      <c r="C43" s="75"/>
      <c r="D43" s="72"/>
      <c r="E43" s="72"/>
      <c r="F43" s="72"/>
    </row>
    <row r="44" spans="2:6" x14ac:dyDescent="0.25">
      <c r="B44" s="75" t="s">
        <v>140</v>
      </c>
      <c r="C44" s="75"/>
      <c r="D44" s="72"/>
      <c r="E44" s="72"/>
      <c r="F44" s="72"/>
    </row>
    <row r="45" spans="2:6" x14ac:dyDescent="0.25">
      <c r="B45" s="75"/>
      <c r="C45" s="75"/>
      <c r="D45" s="72"/>
      <c r="E45" s="72"/>
      <c r="F45" s="72"/>
    </row>
    <row r="46" spans="2:6" x14ac:dyDescent="0.25">
      <c r="B46" s="72"/>
      <c r="C46" s="72"/>
      <c r="D46" s="72"/>
      <c r="E46" s="72"/>
      <c r="F46" s="72"/>
    </row>
    <row r="47" spans="2:6" x14ac:dyDescent="0.25">
      <c r="B47" s="72"/>
      <c r="C47" s="72"/>
      <c r="D47" s="72"/>
      <c r="E47" s="72"/>
      <c r="F47" s="72"/>
    </row>
    <row r="48" spans="2:6" ht="12" customHeight="1" x14ac:dyDescent="0.25">
      <c r="B48" s="79" t="s">
        <v>200</v>
      </c>
      <c r="C48" s="72"/>
      <c r="D48" s="72"/>
      <c r="E48" s="72"/>
      <c r="F48" s="72"/>
    </row>
    <row r="49" spans="2:6" ht="12" customHeight="1" x14ac:dyDescent="0.25">
      <c r="B49" s="79" t="s">
        <v>201</v>
      </c>
      <c r="C49" s="72"/>
      <c r="D49" s="72"/>
      <c r="E49" s="72"/>
      <c r="F49" s="72"/>
    </row>
    <row r="50" spans="2:6" ht="12" customHeight="1" x14ac:dyDescent="0.25">
      <c r="B50" s="84" t="s">
        <v>180</v>
      </c>
      <c r="C50" s="74"/>
      <c r="D50" s="74"/>
      <c r="E50" s="74"/>
      <c r="F50" s="74"/>
    </row>
    <row r="51" spans="2:6" ht="12" customHeight="1" x14ac:dyDescent="0.25">
      <c r="B51" s="79" t="s">
        <v>202</v>
      </c>
      <c r="C51" s="72"/>
      <c r="D51" s="72"/>
      <c r="E51" s="72"/>
      <c r="F51" s="72"/>
    </row>
  </sheetData>
  <sheetProtection algorithmName="SHA-512" hashValue="cTUVvbqLjYk5gnEBOii61t4RTweo6AwxXUMTNttJhD9WWvTqeRGfyl5O3NxED1DayS4hCSwqJFJUJskgsbmCiw==" saltValue="YUyl3cLVeGW3UAJQUfMmIA==" spinCount="100000" sheet="1" objects="1" scenarios="1" selectLockedCells="1"/>
  <mergeCells count="3">
    <mergeCell ref="B39:F39"/>
    <mergeCell ref="C21:D21"/>
    <mergeCell ref="C20:D20"/>
  </mergeCells>
  <pageMargins left="0.25" right="0.25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j F o l W 9 i X p m e m A A A A 9 w A A A B I A H A B D b 2 5 m a W c v U G F j a 2 F n Z S 5 4 b W w g o h g A K K A U A A A A A A A A A A A A A A A A A A A A A A A A A A A A h Y 9 N D o I w G E S v Q r q n f 2 o 0 5 K M s 1 J 0 k J i b G b V M q N E I x U C x 3 c + G R v I I Y R d 2 5 n D d v M X O / 3 i D p q z K 4 6 K Y 1 t Y 0 R w x Q F 2 q o 6 M z a P U e e O 4 Q I l A r Z S n W S u g 0 G 2 b d S 3 W Y w K 5 8 4 R I d 5 7 7 C e 4 b n L C K W X k k G 5 2 q t C V R B / Z / J d D Y 1 s n r d J I w P 4 1 R n D M p j P M K J 9 j C m S k k B r 7 N f g w + N n + Q F h 2 p e s a L T I d r t Z A x g j k f U I 8 A F B L A w Q U A A I A C A C M W i V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j F o l W y i K R 7 g O A A A A E Q A A A B M A H A B G b 3 J t d W x h c y 9 T Z W N 0 a W 9 u M S 5 t I K I Y A C i g F A A A A A A A A A A A A A A A A A A A A A A A A A A A A C t O T S 7 J z M 9 T C I b Q h t Y A U E s B A i 0 A F A A C A A g A j F o l W 9 i X p m e m A A A A 9 w A A A B I A A A A A A A A A A A A A A A A A A A A A A E N v b m Z p Z y 9 Q Y W N r Y W d l L n h t b F B L A Q I t A B Q A A g A I A I x a J V s P y u m r p A A A A O k A A A A T A A A A A A A A A A A A A A A A A P I A A A B b Q 2 9 u d G V u d F 9 U e X B l c 1 0 u e G 1 s U E s B A i 0 A F A A C A A g A j F o l W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J g H J x J R B P t J s q 9 Y f Y j y N 3 o A A A A A A g A A A A A A E G Y A A A A B A A A g A A A A O 5 U k r l i Q U R q X K x S o 9 P z h Z v P K W G e 4 W m / L D y w S x z S 9 v 4 U A A A A A D o A A A A A C A A A g A A A A h n v s 6 5 H G 5 e r q C i a E D k u Q 5 o 6 h g F i a 6 f 2 A 0 3 m Y o q l I F k 1 Q A A A A U A I g V x d q u S v E e Y c x v l / Y Q e X G A X P W g q L 2 J 0 f r K o F 5 d 4 M W f C N 8 o O R + r t z j U B j E b 5 y P e Z D i H d g t L C b t 5 h p C u k K q Y Y 7 1 8 + D X m a Z Q g x o n r + K J D 5 J A A A A A v 3 K / p k 4 K b A F n S T 1 D 7 U M L g / y x b o Y d D o D x 2 Z R 7 u T t r 9 R n / t n R j h X y 1 c c P s u Y S i m r y f x O 6 C t s k / 8 d N K Y R u S H P 9 w K A = = < / D a t a M a s h u p > 
</file>

<file path=customXml/itemProps1.xml><?xml version="1.0" encoding="utf-8"?>
<ds:datastoreItem xmlns:ds="http://schemas.openxmlformats.org/officeDocument/2006/customXml" ds:itemID="{23C4AAFB-7058-40AB-8128-851AE9678D7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11</vt:i4>
      </vt:variant>
    </vt:vector>
  </HeadingPairs>
  <TitlesOfParts>
    <vt:vector size="19" baseType="lpstr">
      <vt:lpstr>Hinweise</vt:lpstr>
      <vt:lpstr>Deckblatt</vt:lpstr>
      <vt:lpstr>Personalkosten</vt:lpstr>
      <vt:lpstr>Sachbericht - Personalkosten</vt:lpstr>
      <vt:lpstr>Sachkosten</vt:lpstr>
      <vt:lpstr>Sachbericht - Sachkosten</vt:lpstr>
      <vt:lpstr>Erfolgskontrolle</vt:lpstr>
      <vt:lpstr>Rechnung LV</vt:lpstr>
      <vt:lpstr>'Rechnung LV'!_Hlk179202861</vt:lpstr>
      <vt:lpstr>Deckblatt!Druckbereich</vt:lpstr>
      <vt:lpstr>Erfolgskontrolle!Druckbereich</vt:lpstr>
      <vt:lpstr>Personalkosten!Druckbereich</vt:lpstr>
      <vt:lpstr>'Rechnung LV'!Druckbereich</vt:lpstr>
      <vt:lpstr>'Sachbericht - Personalkosten'!Druckbereich</vt:lpstr>
      <vt:lpstr>'Sachbericht - Sachkosten'!Druckbereich</vt:lpstr>
      <vt:lpstr>Sachkosten!Druckbereich</vt:lpstr>
      <vt:lpstr>Deckblatt!Drucktitel</vt:lpstr>
      <vt:lpstr>Personalkosten!Drucktitel</vt:lpstr>
      <vt:lpstr>'Sachbericht - Sachkosten'!Drucktitel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Mooser</dc:creator>
  <cp:lastModifiedBy>Luisa Mooser</cp:lastModifiedBy>
  <cp:lastPrinted>2025-11-04T13:40:53Z</cp:lastPrinted>
  <dcterms:created xsi:type="dcterms:W3CDTF">2024-01-31T12:29:52Z</dcterms:created>
  <dcterms:modified xsi:type="dcterms:W3CDTF">2025-11-20T12:51:43Z</dcterms:modified>
</cp:coreProperties>
</file>