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kindertagespflegebawue.sharepoint.com/sites/LandesverbandKindertagespflegeBW/Freigegebene Dokumente/Projekt Qualifizierungsoffensive intern/05_Quali-Kurse KTPP/02_Vorlagen und Formulare/Verwendungsnachweis und Erfolgskontrolle/"/>
    </mc:Choice>
  </mc:AlternateContent>
  <xr:revisionPtr revIDLastSave="1" documentId="8_{9425733F-09CF-41DC-91F9-01A1A3419299}" xr6:coauthVersionLast="47" xr6:coauthVersionMax="47" xr10:uidLastSave="{39A62FDC-9C01-4DF8-8C06-1C869FC8B2DA}"/>
  <bookViews>
    <workbookView xWindow="-28920" yWindow="-120" windowWidth="29040" windowHeight="15720" tabRatio="777" activeTab="5" xr2:uid="{6503BD7C-8BE2-44EA-97A3-AFFA5454ED11}"/>
  </bookViews>
  <sheets>
    <sheet name="Hinweise" sheetId="13" r:id="rId1"/>
    <sheet name="Deckblatt" sheetId="7" r:id="rId2"/>
    <sheet name="Personalkosten" sheetId="1" r:id="rId3"/>
    <sheet name="Sachbericht - Personalkosten" sheetId="10" r:id="rId4"/>
    <sheet name="Sachkosten" sheetId="9" r:id="rId5"/>
    <sheet name="Sachbericht - Sachkosten" sheetId="2" r:id="rId6"/>
    <sheet name="Rechnung LV" sheetId="12" r:id="rId7"/>
  </sheets>
  <definedNames>
    <definedName name="_Hlk179202861" localSheetId="6">'Rechnung LV'!$B$48</definedName>
    <definedName name="_xlnm.Print_Area" localSheetId="1">Deckblatt!$A$1:$C$41</definedName>
    <definedName name="_xlnm.Print_Area" localSheetId="2">Personalkosten!$A$1:$R$55</definedName>
    <definedName name="_xlnm.Print_Area" localSheetId="6">'Rechnung LV'!$A$1:$G$51</definedName>
    <definedName name="_xlnm.Print_Area" localSheetId="3">'Sachbericht - Personalkosten'!$A$1:$C$44</definedName>
    <definedName name="_xlnm.Print_Area" localSheetId="5">'Sachbericht - Sachkosten'!$A$1:$E$70</definedName>
    <definedName name="_xlnm.Print_Area" localSheetId="4">Sachkosten!$A$1:$G$20</definedName>
    <definedName name="_xlnm.Print_Titles" localSheetId="1">Deckblatt!$1:$4</definedName>
    <definedName name="_xlnm.Print_Titles" localSheetId="2">Personalkosten!$4:$6</definedName>
    <definedName name="_xlnm.Print_Titles" localSheetId="5">'Sachbericht - Sachkosten'!$4:$6</definedName>
    <definedName name="_xlnm.Print_Titles" localSheetId="4">Sachkosten!#REF!</definedName>
  </definedNames>
  <calcPr calcId="191029"/>
  <pivotCaches>
    <pivotCache cacheId="4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2" l="1"/>
  <c r="A4" i="2"/>
  <c r="K55" i="1" a="1"/>
  <c r="K54" i="1"/>
  <c r="L54" i="1" s="1"/>
  <c r="K53" i="1"/>
  <c r="G64" i="2"/>
  <c r="E64" i="2"/>
  <c r="G63" i="2"/>
  <c r="E63" i="2"/>
  <c r="G62" i="2"/>
  <c r="E62" i="2"/>
  <c r="G58" i="2"/>
  <c r="E58" i="2"/>
  <c r="G57" i="2"/>
  <c r="E57" i="2"/>
  <c r="G56" i="2"/>
  <c r="E56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3" i="2"/>
  <c r="E43" i="2"/>
  <c r="G42" i="2"/>
  <c r="E42" i="2"/>
  <c r="G41" i="2"/>
  <c r="E41" i="2"/>
  <c r="G40" i="2"/>
  <c r="E40" i="2"/>
  <c r="G39" i="2"/>
  <c r="E39" i="2"/>
  <c r="G38" i="2"/>
  <c r="E38" i="2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7" i="1"/>
  <c r="A4" i="1"/>
  <c r="A4" i="9"/>
  <c r="A4" i="10"/>
  <c r="O43" i="1"/>
  <c r="L43" i="1"/>
  <c r="D43" i="1"/>
  <c r="O37" i="1"/>
  <c r="L37" i="1"/>
  <c r="D37" i="1"/>
  <c r="O36" i="1"/>
  <c r="L36" i="1"/>
  <c r="J36" i="1"/>
  <c r="D36" i="1"/>
  <c r="O35" i="1"/>
  <c r="L35" i="1"/>
  <c r="D35" i="1"/>
  <c r="O30" i="1"/>
  <c r="L30" i="1"/>
  <c r="J30" i="1"/>
  <c r="D30" i="1"/>
  <c r="O29" i="1"/>
  <c r="L29" i="1"/>
  <c r="D29" i="1"/>
  <c r="O28" i="1"/>
  <c r="L28" i="1"/>
  <c r="D28" i="1"/>
  <c r="O27" i="1"/>
  <c r="L27" i="1"/>
  <c r="D27" i="1"/>
  <c r="O26" i="1"/>
  <c r="L26" i="1"/>
  <c r="D26" i="1"/>
  <c r="O25" i="1"/>
  <c r="L25" i="1"/>
  <c r="D25" i="1"/>
  <c r="O24" i="1"/>
  <c r="L24" i="1"/>
  <c r="D24" i="1"/>
  <c r="O23" i="1"/>
  <c r="L23" i="1"/>
  <c r="D23" i="1"/>
  <c r="O22" i="1"/>
  <c r="L22" i="1"/>
  <c r="D22" i="1"/>
  <c r="O21" i="1"/>
  <c r="L21" i="1"/>
  <c r="D21" i="1"/>
  <c r="O20" i="1"/>
  <c r="L20" i="1"/>
  <c r="D20" i="1"/>
  <c r="O19" i="1"/>
  <c r="L19" i="1"/>
  <c r="D19" i="1"/>
  <c r="O18" i="1"/>
  <c r="L18" i="1"/>
  <c r="D18" i="1"/>
  <c r="C41" i="7"/>
  <c r="G36" i="2"/>
  <c r="E36" i="2"/>
  <c r="G35" i="2"/>
  <c r="E35" i="2"/>
  <c r="G34" i="2"/>
  <c r="E34" i="2"/>
  <c r="G33" i="2"/>
  <c r="E33" i="2"/>
  <c r="G32" i="2"/>
  <c r="E32" i="2"/>
  <c r="O31" i="1"/>
  <c r="L31" i="1"/>
  <c r="D31" i="1"/>
  <c r="F14" i="12"/>
  <c r="B11" i="12"/>
  <c r="B10" i="1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7" i="2"/>
  <c r="E51" i="2"/>
  <c r="E52" i="2"/>
  <c r="E53" i="2"/>
  <c r="E54" i="2"/>
  <c r="E55" i="2"/>
  <c r="E59" i="2"/>
  <c r="E60" i="2"/>
  <c r="E61" i="2"/>
  <c r="E65" i="2"/>
  <c r="E66" i="2"/>
  <c r="E67" i="2"/>
  <c r="E68" i="2"/>
  <c r="E7" i="2"/>
  <c r="C10" i="7"/>
  <c r="J37" i="1" l="1"/>
  <c r="J24" i="1"/>
  <c r="Q31" i="1"/>
  <c r="J25" i="1"/>
  <c r="J35" i="1"/>
  <c r="J43" i="1"/>
  <c r="Q43" i="1"/>
  <c r="N43" i="1"/>
  <c r="J31" i="1"/>
  <c r="M31" i="1" s="1"/>
  <c r="Q37" i="1"/>
  <c r="N37" i="1"/>
  <c r="M37" i="1"/>
  <c r="Q36" i="1"/>
  <c r="N36" i="1"/>
  <c r="M36" i="1"/>
  <c r="Q35" i="1"/>
  <c r="N35" i="1"/>
  <c r="J22" i="1"/>
  <c r="J23" i="1"/>
  <c r="J19" i="1"/>
  <c r="J18" i="1"/>
  <c r="J28" i="1"/>
  <c r="J26" i="1"/>
  <c r="J29" i="1"/>
  <c r="N23" i="1"/>
  <c r="Q30" i="1"/>
  <c r="N30" i="1"/>
  <c r="M30" i="1"/>
  <c r="Q29" i="1"/>
  <c r="N29" i="1"/>
  <c r="Q28" i="1"/>
  <c r="N28" i="1"/>
  <c r="Q27" i="1"/>
  <c r="N27" i="1"/>
  <c r="J21" i="1"/>
  <c r="M21" i="1" s="1"/>
  <c r="Q20" i="1"/>
  <c r="N20" i="1"/>
  <c r="J20" i="1"/>
  <c r="M20" i="1" s="1"/>
  <c r="J27" i="1"/>
  <c r="M27" i="1" s="1"/>
  <c r="Q26" i="1"/>
  <c r="N26" i="1"/>
  <c r="Q25" i="1"/>
  <c r="N25" i="1"/>
  <c r="Q24" i="1"/>
  <c r="N24" i="1"/>
  <c r="Q23" i="1"/>
  <c r="Q21" i="1"/>
  <c r="Q19" i="1"/>
  <c r="Q22" i="1"/>
  <c r="N22" i="1"/>
  <c r="N21" i="1"/>
  <c r="N19" i="1"/>
  <c r="Q18" i="1"/>
  <c r="N18" i="1"/>
  <c r="N31" i="1"/>
  <c r="L48" i="1"/>
  <c r="J48" i="1" s="1"/>
  <c r="M48" i="1" s="1"/>
  <c r="M43" i="1" l="1"/>
  <c r="M24" i="1"/>
  <c r="M35" i="1"/>
  <c r="M25" i="1"/>
  <c r="M23" i="1"/>
  <c r="M18" i="1"/>
  <c r="M22" i="1"/>
  <c r="M19" i="1"/>
  <c r="M29" i="1"/>
  <c r="M28" i="1"/>
  <c r="M26" i="1"/>
  <c r="B38" i="12"/>
  <c r="D8" i="1"/>
  <c r="D9" i="1"/>
  <c r="D10" i="1"/>
  <c r="D11" i="1"/>
  <c r="D12" i="1"/>
  <c r="D13" i="1"/>
  <c r="D14" i="1"/>
  <c r="D15" i="1"/>
  <c r="D16" i="1"/>
  <c r="D17" i="1"/>
  <c r="D32" i="1"/>
  <c r="D33" i="1"/>
  <c r="D34" i="1"/>
  <c r="C20" i="12"/>
  <c r="C21" i="12"/>
  <c r="Q11" i="1"/>
  <c r="Q38" i="1"/>
  <c r="Q39" i="1"/>
  <c r="Q40" i="1"/>
  <c r="Q41" i="1"/>
  <c r="Q42" i="1"/>
  <c r="Q44" i="1"/>
  <c r="Q45" i="1"/>
  <c r="Q46" i="1"/>
  <c r="Q47" i="1"/>
  <c r="Q48" i="1"/>
  <c r="Q49" i="1"/>
  <c r="Q50" i="1"/>
  <c r="Q51" i="1"/>
  <c r="Q33" i="1"/>
  <c r="Q34" i="1"/>
  <c r="Q52" i="1"/>
  <c r="Q7" i="1" l="1"/>
  <c r="Q8" i="1"/>
  <c r="Q9" i="1"/>
  <c r="Q10" i="1"/>
  <c r="Q12" i="1"/>
  <c r="Q13" i="1"/>
  <c r="Q14" i="1"/>
  <c r="Q15" i="1"/>
  <c r="Q16" i="1"/>
  <c r="Q17" i="1"/>
  <c r="Q32" i="1"/>
  <c r="B12" i="12" l="1"/>
  <c r="B9" i="12"/>
  <c r="D38" i="1"/>
  <c r="D39" i="1"/>
  <c r="D40" i="1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7" i="2"/>
  <c r="G51" i="2"/>
  <c r="G52" i="2"/>
  <c r="G53" i="2"/>
  <c r="G54" i="2"/>
  <c r="G55" i="2"/>
  <c r="G59" i="2"/>
  <c r="G60" i="2"/>
  <c r="G61" i="2"/>
  <c r="G65" i="2"/>
  <c r="G66" i="2"/>
  <c r="G67" i="2"/>
  <c r="G68" i="2"/>
  <c r="G7" i="2"/>
  <c r="L8" i="1"/>
  <c r="J8" i="1" s="1"/>
  <c r="M8" i="1" s="1"/>
  <c r="L9" i="1"/>
  <c r="J9" i="1" s="1"/>
  <c r="M9" i="1" s="1"/>
  <c r="L10" i="1"/>
  <c r="L11" i="1"/>
  <c r="J11" i="1" s="1"/>
  <c r="L12" i="1"/>
  <c r="J12" i="1" s="1"/>
  <c r="L13" i="1"/>
  <c r="J13" i="1" s="1"/>
  <c r="L14" i="1"/>
  <c r="J14" i="1" s="1"/>
  <c r="M14" i="1" s="1"/>
  <c r="L15" i="1"/>
  <c r="J15" i="1" s="1"/>
  <c r="M15" i="1" s="1"/>
  <c r="L16" i="1"/>
  <c r="J16" i="1" s="1"/>
  <c r="M16" i="1" s="1"/>
  <c r="L17" i="1"/>
  <c r="L32" i="1"/>
  <c r="J32" i="1" s="1"/>
  <c r="M32" i="1" s="1"/>
  <c r="L33" i="1"/>
  <c r="J33" i="1" s="1"/>
  <c r="M33" i="1" s="1"/>
  <c r="L34" i="1"/>
  <c r="J34" i="1" s="1"/>
  <c r="M34" i="1" s="1"/>
  <c r="L38" i="1"/>
  <c r="J38" i="1" s="1"/>
  <c r="M38" i="1" s="1"/>
  <c r="L39" i="1"/>
  <c r="J39" i="1" s="1"/>
  <c r="M39" i="1" s="1"/>
  <c r="L40" i="1"/>
  <c r="J40" i="1" s="1"/>
  <c r="M40" i="1" s="1"/>
  <c r="L41" i="1"/>
  <c r="J41" i="1" s="1"/>
  <c r="M41" i="1" s="1"/>
  <c r="L42" i="1"/>
  <c r="J42" i="1" s="1"/>
  <c r="M42" i="1" s="1"/>
  <c r="L44" i="1"/>
  <c r="J44" i="1" s="1"/>
  <c r="M44" i="1" s="1"/>
  <c r="L45" i="1"/>
  <c r="J45" i="1" s="1"/>
  <c r="M45" i="1" s="1"/>
  <c r="L46" i="1"/>
  <c r="J46" i="1" s="1"/>
  <c r="M46" i="1" s="1"/>
  <c r="L47" i="1"/>
  <c r="J47" i="1" s="1"/>
  <c r="M47" i="1" s="1"/>
  <c r="L49" i="1"/>
  <c r="J49" i="1" s="1"/>
  <c r="M49" i="1" s="1"/>
  <c r="L50" i="1"/>
  <c r="J50" i="1" s="1"/>
  <c r="M50" i="1" s="1"/>
  <c r="L51" i="1"/>
  <c r="J51" i="1" s="1"/>
  <c r="M51" i="1" s="1"/>
  <c r="L52" i="1"/>
  <c r="J52" i="1" s="1"/>
  <c r="M52" i="1" s="1"/>
  <c r="L7" i="1"/>
  <c r="J7" i="1" s="1"/>
  <c r="O8" i="1"/>
  <c r="O9" i="1"/>
  <c r="O10" i="1"/>
  <c r="O11" i="1"/>
  <c r="O12" i="1"/>
  <c r="O13" i="1"/>
  <c r="O14" i="1"/>
  <c r="O15" i="1"/>
  <c r="O16" i="1"/>
  <c r="O17" i="1"/>
  <c r="O32" i="1"/>
  <c r="O33" i="1"/>
  <c r="O34" i="1"/>
  <c r="O38" i="1"/>
  <c r="O39" i="1"/>
  <c r="O40" i="1"/>
  <c r="O41" i="1"/>
  <c r="O42" i="1"/>
  <c r="O44" i="1"/>
  <c r="O45" i="1"/>
  <c r="O46" i="1"/>
  <c r="O47" i="1"/>
  <c r="O48" i="1"/>
  <c r="O49" i="1"/>
  <c r="O50" i="1"/>
  <c r="O51" i="1"/>
  <c r="O7" i="1"/>
  <c r="D41" i="1"/>
  <c r="D42" i="1"/>
  <c r="D44" i="1"/>
  <c r="D45" i="1"/>
  <c r="D46" i="1"/>
  <c r="D47" i="1"/>
  <c r="D48" i="1"/>
  <c r="D49" i="1"/>
  <c r="D50" i="1"/>
  <c r="D51" i="1"/>
  <c r="D52" i="1"/>
  <c r="C26" i="7" l="1"/>
  <c r="C30" i="12"/>
  <c r="L55" i="1"/>
  <c r="J17" i="1"/>
  <c r="M17" i="1" s="1"/>
  <c r="M13" i="1"/>
  <c r="M12" i="1"/>
  <c r="M11" i="1"/>
  <c r="J10" i="1"/>
  <c r="M10" i="1" s="1"/>
  <c r="N50" i="1"/>
  <c r="N46" i="1"/>
  <c r="L53" i="1"/>
  <c r="N49" i="1"/>
  <c r="N51" i="1"/>
  <c r="N45" i="1"/>
  <c r="N32" i="1"/>
  <c r="N34" i="1"/>
  <c r="N33" i="1"/>
  <c r="N17" i="1"/>
  <c r="N7" i="1"/>
  <c r="N48" i="1"/>
  <c r="N16" i="1"/>
  <c r="N13" i="1"/>
  <c r="N44" i="1"/>
  <c r="N12" i="1"/>
  <c r="N14" i="1"/>
  <c r="N42" i="1"/>
  <c r="N11" i="1"/>
  <c r="N41" i="1"/>
  <c r="N10" i="1"/>
  <c r="N40" i="1"/>
  <c r="N9" i="1"/>
  <c r="N39" i="1"/>
  <c r="N8" i="1"/>
  <c r="N47" i="1"/>
  <c r="N15" i="1"/>
  <c r="N38" i="1"/>
  <c r="M7" i="1" l="1"/>
  <c r="M5" i="1" s="1"/>
  <c r="C29" i="12" l="1"/>
  <c r="C25" i="7"/>
  <c r="C27" i="7" s="1"/>
  <c r="C31" i="1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<sst xmlns="http://schemas.openxmlformats.org/spreadsheetml/2006/main" count="261" uniqueCount="198">
  <si>
    <t>Gesamt</t>
  </si>
  <si>
    <t>Betrag in Euro</t>
  </si>
  <si>
    <t>Anzahl 
UE</t>
  </si>
  <si>
    <t>Unter Berücksichtigung der Förderrichtlinien werden untenstehende Kosten wie folgt nachgewiesen:</t>
  </si>
  <si>
    <t>ja</t>
  </si>
  <si>
    <t>nein</t>
  </si>
  <si>
    <t xml:space="preserve">Tätigkeit
      </t>
  </si>
  <si>
    <t>Durchführung Module</t>
  </si>
  <si>
    <t>Konzeption lesen</t>
  </si>
  <si>
    <t>Kursverwaltung</t>
  </si>
  <si>
    <t>Verwaltung</t>
  </si>
  <si>
    <t>Geschäftsführung</t>
  </si>
  <si>
    <t>Öffentlichkeitsarbeit</t>
  </si>
  <si>
    <t>Kursabrechnung</t>
  </si>
  <si>
    <t>Tätigkeit</t>
  </si>
  <si>
    <t>Position</t>
  </si>
  <si>
    <t>Sachkosten</t>
  </si>
  <si>
    <t>Büromaterialien</t>
  </si>
  <si>
    <t>Anschaffungen</t>
  </si>
  <si>
    <t>Bewirtung</t>
  </si>
  <si>
    <t>Fachliteratur</t>
  </si>
  <si>
    <t>PR und Akquise-Maßnahmen</t>
  </si>
  <si>
    <t>Büromiete</t>
  </si>
  <si>
    <t>Fortbildungen</t>
  </si>
  <si>
    <t>Fahrtkosten</t>
  </si>
  <si>
    <t>davon Aufstocker</t>
  </si>
  <si>
    <t>Zeitzuschlag</t>
  </si>
  <si>
    <t>Kinderbetreuung</t>
  </si>
  <si>
    <t>davon neu qualifiziert</t>
  </si>
  <si>
    <t xml:space="preserve">Position  
</t>
  </si>
  <si>
    <t>Ansprechperson für Rückfragen</t>
  </si>
  <si>
    <t>Informationen zum Träger</t>
  </si>
  <si>
    <t>Anfang der Maßnahme</t>
  </si>
  <si>
    <t>Ende der Maßnahme</t>
  </si>
  <si>
    <t>Siehe unterschriebene Vereinbarung</t>
  </si>
  <si>
    <t>Tatsächliches Datum / Format TT.MM.JJJJ / Wann wurden die 161. UE angefangen?</t>
  </si>
  <si>
    <t>Tatsächliches Datum / Format TT.MM.JJJJ / Wann wurden die 300. UE abgeschlossen?</t>
  </si>
  <si>
    <t>Name des Trägers</t>
  </si>
  <si>
    <t>Deckblatt</t>
  </si>
  <si>
    <t>Anschrift - Straße und Nummer</t>
  </si>
  <si>
    <t>Anschrift - PLZ und Ort</t>
  </si>
  <si>
    <t>Name der Person</t>
  </si>
  <si>
    <t>Telefonnummer</t>
  </si>
  <si>
    <t>E-Mail-Adresse</t>
  </si>
  <si>
    <t>Anzahl Kursteilnehmende</t>
  </si>
  <si>
    <t>Datum</t>
  </si>
  <si>
    <t>Ort</t>
  </si>
  <si>
    <t>Freigabe durch für die verantwortliche Stelle</t>
  </si>
  <si>
    <t>Qualifizierungsoffensive Kindertagespflege</t>
  </si>
  <si>
    <t>Kontrollen</t>
  </si>
  <si>
    <t>Erklärungen</t>
  </si>
  <si>
    <t>Personalkosten</t>
  </si>
  <si>
    <t>Anstellung</t>
  </si>
  <si>
    <t>intern</t>
  </si>
  <si>
    <t>extern</t>
  </si>
  <si>
    <t>Referent</t>
  </si>
  <si>
    <t>A</t>
  </si>
  <si>
    <t>B</t>
  </si>
  <si>
    <t>C</t>
  </si>
  <si>
    <t>D</t>
  </si>
  <si>
    <t>E</t>
  </si>
  <si>
    <t>Felder</t>
  </si>
  <si>
    <t>Funktion</t>
  </si>
  <si>
    <t>Funktionen</t>
  </si>
  <si>
    <t>Fachberatung</t>
  </si>
  <si>
    <t>Weitere Funktion</t>
  </si>
  <si>
    <t>Tarif</t>
  </si>
  <si>
    <t>Beamte</t>
  </si>
  <si>
    <t>TVöD</t>
  </si>
  <si>
    <t>TVöD-SuE</t>
  </si>
  <si>
    <t>Sachbericht</t>
  </si>
  <si>
    <t>Verwendungsbegründung</t>
  </si>
  <si>
    <t>(Leer)</t>
  </si>
  <si>
    <t>Gesamtergebnis</t>
  </si>
  <si>
    <t>Summe von Betrag in Euro</t>
  </si>
  <si>
    <t>Abzug</t>
  </si>
  <si>
    <t>Begründung LV</t>
  </si>
  <si>
    <t>Sachbericht - Sachkosten</t>
  </si>
  <si>
    <t>Fehlzeiten</t>
  </si>
  <si>
    <t>Kursplanung</t>
  </si>
  <si>
    <t>Teilnahme Kolloquium</t>
  </si>
  <si>
    <t>weitere Tätigkeit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</si>
  <si>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</si>
  <si>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</si>
  <si>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</si>
  <si>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</si>
  <si>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</si>
  <si>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</si>
  <si>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</si>
  <si>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</si>
  <si>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</si>
  <si>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</si>
  <si>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</si>
  <si>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</si>
  <si>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</si>
  <si>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</si>
  <si>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</si>
  <si>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</si>
  <si>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</si>
  <si>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</si>
  <si>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</si>
  <si>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</si>
  <si>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</si>
  <si>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Kürzel</t>
  </si>
  <si>
    <t>Abgerechnete Summe</t>
  </si>
  <si>
    <t>Auflistung der einzelnen Posten mit Preis</t>
  </si>
  <si>
    <t xml:space="preserve">Auflistung mit Titel und Preis </t>
  </si>
  <si>
    <t>Aufschlüsselung der anteiligen Miet- und Mietnebenkosten</t>
  </si>
  <si>
    <t xml:space="preserve">Auflistung mit Thema und Preis </t>
  </si>
  <si>
    <t xml:space="preserve">Erläuterung über die Anschaffung </t>
  </si>
  <si>
    <t>Erläuterung über die PR und Akquise Maßnahmen</t>
  </si>
  <si>
    <t>Erläuterung über die angefallenen Fahrtkosten</t>
  </si>
  <si>
    <t>Erläuterung über Kinderbetreuung</t>
  </si>
  <si>
    <t>Hinweise zur Begründung im Sachbericht</t>
  </si>
  <si>
    <t xml:space="preserve">Bezeichnung für Büromaterial, Fachliteratur, Anschaffungen, Bewirtung, PR, Forbildungen
</t>
  </si>
  <si>
    <t>Nicht notwendig bei: Prämien, Raumkosten, Büromiete, Kinderbetreuung</t>
  </si>
  <si>
    <t>Erstellung erfolgt automatisch beim Ausfüllen des Sachbericht - Sachkosten.</t>
  </si>
  <si>
    <t xml:space="preserve">       21.08.2025</t>
  </si>
  <si>
    <t>Höhe der Vorauszahlung:</t>
  </si>
  <si>
    <t>Nachweis Personalkosten:</t>
  </si>
  <si>
    <t>Nachweis Sachkosten:</t>
  </si>
  <si>
    <t>Mit freundlichen Grüßen</t>
  </si>
  <si>
    <t>Luisa Mooser</t>
  </si>
  <si>
    <t>Fachreferentin</t>
  </si>
  <si>
    <t>Zeitraum der Qualifizierung:</t>
  </si>
  <si>
    <t>Restmittel:</t>
  </si>
  <si>
    <t>Checkliste</t>
  </si>
  <si>
    <t>Ja</t>
  </si>
  <si>
    <t>Referenz für den Sachbericht</t>
  </si>
  <si>
    <t>Weitere Hinweise</t>
  </si>
  <si>
    <t>Faktor</t>
  </si>
  <si>
    <t>Ausblenden!</t>
  </si>
  <si>
    <t>Kosten pro UE</t>
  </si>
  <si>
    <t>Nein</t>
  </si>
  <si>
    <t>Beschreibung (Freitext)</t>
  </si>
  <si>
    <t>Durchführung 140 UE</t>
  </si>
  <si>
    <t>Kursbegleitung</t>
  </si>
  <si>
    <t>Sachbericht - Personalkosten</t>
  </si>
  <si>
    <t>Der Sachbericht über Personalkosten ist nur bei außergewöhnlichem Mehraufwand und bei Zeitzuschlägen und Fehlzeiten erforderlich.</t>
  </si>
  <si>
    <t>Erläuterung</t>
  </si>
  <si>
    <t>Kursbegleitung/Teamteaching</t>
  </si>
  <si>
    <t xml:space="preserve">Anzahl 
Std. </t>
  </si>
  <si>
    <t>Faktor 1,75</t>
  </si>
  <si>
    <t>Ansprechpartnerin</t>
  </si>
  <si>
    <t>Telefon</t>
  </si>
  <si>
    <t>E-Mail</t>
  </si>
  <si>
    <t>Internet</t>
  </si>
  <si>
    <t>www.kindertagespflege-bw.de</t>
  </si>
  <si>
    <t>Stuttgart</t>
  </si>
  <si>
    <t>anbei erhalten Sie die Abrechnung zu der o.g. Vereinbarungsnummer.</t>
  </si>
  <si>
    <t>0711 548905-16</t>
  </si>
  <si>
    <t xml:space="preserve">Gerichtsstand Stuttgart | Eingetragen beim Amtsgericht Stuttgart, Nr. VR3503 | Steuer-Nr. 99059/20441 </t>
  </si>
  <si>
    <t>Informationen zum Kurs</t>
  </si>
  <si>
    <r>
      <t xml:space="preserve">Honorar pro UE </t>
    </r>
    <r>
      <rPr>
        <sz val="11"/>
        <color theme="1"/>
        <rFont val="Calibri"/>
        <family val="2"/>
        <scheme val="minor"/>
      </rPr>
      <t>(extern)</t>
    </r>
  </si>
  <si>
    <t>KKB</t>
  </si>
  <si>
    <t>Landesverband Kindertagespflege BW e.V. | Schloßstraße 66 | 70176 Stuttgart</t>
  </si>
  <si>
    <t>Sehr geehrte Damen und Herren,</t>
  </si>
  <si>
    <t>Bitte das Deckblatt unterschreiben und uns eingescannt zusammen mit der Excel-Datei (kein PDF) zukommen lassen.</t>
  </si>
  <si>
    <t>Abrechnung der Maßnahme zur Qualifizierung von Kindertagespflegepersonen</t>
  </si>
  <si>
    <t>Bitte überweisen Sie die Restmittel innerhalb von 14 Tagen auf unser Konto.</t>
  </si>
  <si>
    <t>qualifizierungsoffensive@</t>
  </si>
  <si>
    <t>kindertagespflege-bw.de</t>
  </si>
  <si>
    <r>
      <t xml:space="preserve">Anschrift </t>
    </r>
    <r>
      <rPr>
        <b/>
        <sz val="8"/>
        <color rgb="FF000000"/>
        <rFont val="Gotham Narrow Book"/>
        <family val="3"/>
      </rPr>
      <t xml:space="preserve">Schloßstraße 66 | 70176 Stuttgart </t>
    </r>
  </si>
  <si>
    <r>
      <t xml:space="preserve">Kontakt </t>
    </r>
    <r>
      <rPr>
        <b/>
        <sz val="8"/>
        <color rgb="FF000000"/>
        <rFont val="Gotham Narrow Book"/>
        <family val="3"/>
      </rPr>
      <t>Telefon 0711/54 89 05-10 | Fax 0711/54 89 05-39 | lv@kindertagespflege-bw.de | www.kindertagespflege-bw.de</t>
    </r>
  </si>
  <si>
    <r>
      <t xml:space="preserve">Bankverbindung </t>
    </r>
    <r>
      <rPr>
        <b/>
        <sz val="8"/>
        <color rgb="FF000000"/>
        <rFont val="Gotham Narrow Book"/>
        <family val="3"/>
      </rPr>
      <t>VR Bank Ostalb eG | IBAN DE77614901500429677006 | BIC GENODES1AAV</t>
    </r>
  </si>
  <si>
    <t>Gesamt:</t>
  </si>
  <si>
    <t xml:space="preserve">Diese Tabelle aktualisiert sich erst nach dem Schließen der ExcelDatei! </t>
  </si>
  <si>
    <t>Kontrolle LV</t>
  </si>
  <si>
    <r>
      <t xml:space="preserve">Stempel und Unterschrift </t>
    </r>
    <r>
      <rPr>
        <sz val="11"/>
        <color theme="1"/>
        <rFont val="Calibri"/>
        <family val="2"/>
        <scheme val="minor"/>
      </rPr>
      <t>(auf Ausdruck)</t>
    </r>
  </si>
  <si>
    <t>Bemerkung LV</t>
  </si>
  <si>
    <t>Beschäf-tigung</t>
  </si>
  <si>
    <t>Eingrup-pierung</t>
  </si>
  <si>
    <t>Referenz-nummer</t>
  </si>
  <si>
    <r>
      <t xml:space="preserve">AG Brutto pro h </t>
    </r>
    <r>
      <rPr>
        <sz val="11"/>
        <color theme="1"/>
        <rFont val="Calibri"/>
        <family val="2"/>
        <scheme val="minor"/>
      </rPr>
      <t>(intern)</t>
    </r>
  </si>
  <si>
    <t>IT</t>
  </si>
  <si>
    <t>Erläuterung der IT sowie deren (anteilige) Kosten</t>
  </si>
  <si>
    <t>Sonstiges</t>
  </si>
  <si>
    <t>Erläuterung über weitere angefallene Kostenpositionen</t>
  </si>
  <si>
    <t>Eintrag im Sachbericht
(ja/nein)</t>
  </si>
  <si>
    <t xml:space="preserve">Hiermit bestätige ich die Richtigkeit und Vollständigkeit der gemachten Angaben. </t>
  </si>
  <si>
    <t>Die Vorgaben aus dem Förderleitfaden zur Qualifizierungsoffensive habe ich berücksichtigt und angewandt.</t>
  </si>
  <si>
    <t>Erfolgskontrolle ist ausgefüllt und liegt vor</t>
  </si>
  <si>
    <t>Sachbericht Sachkosten ist vollständig</t>
  </si>
  <si>
    <t>Personalkosten sind vollständig, ggfs. Sachbericht Personalkosten</t>
  </si>
  <si>
    <t>Auswählen</t>
  </si>
  <si>
    <t>VR-Bank Ostalb</t>
  </si>
  <si>
    <t>IBAN: DE77 6149 0150 0429 6770 06</t>
  </si>
  <si>
    <t>BIC: GENODES1AAV</t>
  </si>
  <si>
    <t>Hinweis vom Landesverband</t>
  </si>
  <si>
    <t>Vorgangsnummer</t>
  </si>
  <si>
    <t>Kooperationszeit mit der KKB</t>
  </si>
  <si>
    <t>Kooperationszeit mit der Fachberatung</t>
  </si>
  <si>
    <t>Kooperationszeit mit externem Referenten</t>
  </si>
  <si>
    <t>Kooperationszeit zwischen Trägern</t>
  </si>
  <si>
    <t>Vorgangsnummer/Rechnungs-Nr.:</t>
  </si>
  <si>
    <t>Förderrichtlinie KiQuTG 2026 – 2027</t>
  </si>
  <si>
    <t>Förderrichtlinie KiQuTG 2026 - 2027</t>
  </si>
  <si>
    <t>Link zur Anleitung auf unserer Homepage: https://kindertagespflege-bw.de/wp-content/uploads/2026/07/Kurzanleitung_Verwendungsnachweise_2.0.pdf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</si>
</sst>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4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ED7D3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Segoe U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.5"/>
      <color theme="1"/>
      <name val="Gotham Narrow Book"/>
      <family val="3"/>
    </font>
    <font>
      <b/>
      <sz val="6"/>
      <color theme="1"/>
      <name val="Gotham Narrow Book"/>
      <family val="3"/>
    </font>
    <font>
      <sz val="6"/>
      <color rgb="FF000000"/>
      <name val="Gotham Narrow Book"/>
      <family val="3"/>
    </font>
    <font>
      <sz val="11"/>
      <color theme="1"/>
      <name val="Gotham Narrow Book"/>
      <family val="3"/>
    </font>
    <font>
      <sz val="10"/>
      <color theme="1"/>
      <name val="Gotham Narrow Book"/>
      <family val="3"/>
    </font>
    <font>
      <b/>
      <sz val="11"/>
      <color theme="1"/>
      <name val="Gotham Narrow Book"/>
      <family val="3"/>
    </font>
    <font>
      <sz val="8"/>
      <color rgb="FF000000"/>
      <name val="Gotham Narrow Book"/>
      <family val="3"/>
    </font>
    <font>
      <sz val="9"/>
      <name val="Gotham Narrow Book"/>
      <family val="3"/>
    </font>
    <font>
      <b/>
      <sz val="8"/>
      <color rgb="FF000000"/>
      <name val="Gotham Narrow Book"/>
      <family val="3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thin">
        <color theme="1" tint="0.249977111117893"/>
      </right>
      <top style="medium">
        <color indexed="64"/>
      </top>
      <bottom style="medium">
        <color indexed="64"/>
      </bottom>
      <diagonal/>
    </border>
    <border>
      <left style="thin">
        <color theme="1" tint="0.24997711111789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249977111117893"/>
      </left>
      <right style="medium">
        <color theme="1" tint="0.24997711111789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249977111117893"/>
      </right>
      <top style="medium">
        <color indexed="64"/>
      </top>
      <bottom style="medium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 style="medium">
        <color indexed="64"/>
      </top>
      <bottom style="medium">
        <color indexed="64"/>
      </bottom>
      <diagonal/>
    </border>
    <border>
      <left style="thin">
        <color theme="1" tint="0.24997711111789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medium">
        <color indexed="64"/>
      </top>
      <bottom/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center" vertical="top" wrapText="1"/>
      <protection locked="0"/>
    </xf>
    <xf numFmtId="164" fontId="4" fillId="0" borderId="0" xfId="0" applyNumberFormat="1" applyFont="1" applyAlignment="1" applyProtection="1">
      <alignment horizontal="right" vertical="top" wrapText="1"/>
      <protection locked="0"/>
    </xf>
    <xf numFmtId="0" fontId="6" fillId="0" borderId="0" xfId="0" applyFont="1"/>
    <xf numFmtId="0" fontId="4" fillId="0" borderId="0" xfId="0" applyFont="1" applyProtection="1">
      <protection locked="0"/>
    </xf>
    <xf numFmtId="0" fontId="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/>
    <xf numFmtId="0" fontId="5" fillId="0" borderId="0" xfId="0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3" borderId="0" xfId="0" applyFont="1" applyFill="1"/>
    <xf numFmtId="44" fontId="0" fillId="6" borderId="0" xfId="1" applyFont="1" applyFill="1" applyBorder="1"/>
    <xf numFmtId="0" fontId="4" fillId="7" borderId="0" xfId="0" applyFont="1" applyFill="1" applyAlignment="1" applyProtection="1">
      <alignment vertical="top" wrapText="1"/>
      <protection locked="0"/>
    </xf>
    <xf numFmtId="0" fontId="0" fillId="7" borderId="0" xfId="0" applyFill="1"/>
    <xf numFmtId="0" fontId="9" fillId="7" borderId="0" xfId="0" applyFont="1" applyFill="1"/>
    <xf numFmtId="0" fontId="0" fillId="7" borderId="0" xfId="0" applyFill="1" applyAlignment="1">
      <alignment horizontal="center"/>
    </xf>
    <xf numFmtId="0" fontId="0" fillId="0" borderId="0" xfId="0" applyAlignment="1">
      <alignment horizontal="right"/>
    </xf>
    <xf numFmtId="0" fontId="0" fillId="7" borderId="0" xfId="0" applyFill="1" applyAlignment="1" applyProtection="1">
      <alignment vertical="top" wrapText="1"/>
      <protection locked="0"/>
    </xf>
    <xf numFmtId="0" fontId="0" fillId="0" borderId="0" xfId="0" applyAlignment="1">
      <alignment horizontal="left"/>
    </xf>
    <xf numFmtId="0" fontId="18" fillId="0" borderId="0" xfId="0" applyFont="1" applyAlignment="1" applyProtection="1">
      <alignment vertical="top" wrapText="1"/>
      <protection locked="0"/>
    </xf>
    <xf numFmtId="0" fontId="23" fillId="0" borderId="0" xfId="0" applyFont="1"/>
    <xf numFmtId="0" fontId="23" fillId="0" borderId="0" xfId="0" applyFont="1" applyProtection="1">
      <protection locked="0"/>
    </xf>
    <xf numFmtId="0" fontId="24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164" fontId="23" fillId="0" borderId="0" xfId="0" applyNumberFormat="1" applyFont="1" applyAlignment="1" applyProtection="1">
      <alignment horizontal="center" vertical="top" wrapText="1"/>
      <protection locked="0"/>
    </xf>
    <xf numFmtId="164" fontId="23" fillId="0" borderId="0" xfId="0" applyNumberFormat="1" applyFont="1" applyAlignment="1" applyProtection="1">
      <alignment horizontal="right" vertical="top" wrapText="1"/>
      <protection locked="0"/>
    </xf>
    <xf numFmtId="164" fontId="4" fillId="0" borderId="0" xfId="0" applyNumberFormat="1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164" fontId="23" fillId="0" borderId="0" xfId="0" applyNumberFormat="1" applyFont="1" applyAlignment="1" applyProtection="1">
      <alignment horizontal="left" vertical="top"/>
      <protection locked="0"/>
    </xf>
    <xf numFmtId="164" fontId="23" fillId="0" borderId="0" xfId="0" applyNumberFormat="1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/>
      <protection locked="0"/>
    </xf>
    <xf numFmtId="164" fontId="23" fillId="0" borderId="0" xfId="0" applyNumberFormat="1" applyFont="1" applyAlignment="1" applyProtection="1">
      <alignment horizontal="right" vertical="top"/>
      <protection locked="0"/>
    </xf>
    <xf numFmtId="164" fontId="25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0" fontId="30" fillId="0" borderId="0" xfId="0" applyFont="1"/>
    <xf numFmtId="0" fontId="31" fillId="0" borderId="0" xfId="0" applyFont="1" applyProtection="1">
      <protection locked="0"/>
    </xf>
    <xf numFmtId="0" fontId="32" fillId="0" borderId="0" xfId="0" applyFont="1"/>
    <xf numFmtId="0" fontId="30" fillId="0" borderId="0" xfId="0" applyFont="1" applyAlignment="1">
      <alignment vertical="center"/>
    </xf>
    <xf numFmtId="164" fontId="30" fillId="0" borderId="0" xfId="0" applyNumberFormat="1" applyFont="1"/>
    <xf numFmtId="0" fontId="30" fillId="0" borderId="0" xfId="0" applyFont="1" applyAlignment="1">
      <alignment horizontal="right" vertical="center"/>
    </xf>
    <xf numFmtId="164" fontId="30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/>
    <xf numFmtId="14" fontId="34" fillId="0" borderId="0" xfId="0" applyNumberFormat="1" applyFont="1" applyAlignment="1">
      <alignment horizontal="left"/>
    </xf>
    <xf numFmtId="0" fontId="34" fillId="0" borderId="0" xfId="2" applyFont="1"/>
    <xf numFmtId="14" fontId="30" fillId="0" borderId="0" xfId="0" applyNumberFormat="1" applyFont="1" applyAlignment="1">
      <alignment horizontal="right"/>
    </xf>
    <xf numFmtId="0" fontId="35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4" fillId="7" borderId="0" xfId="0" applyFont="1" applyFill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right" vertical="top" wrapText="1"/>
    </xf>
    <xf numFmtId="44" fontId="0" fillId="0" borderId="0" xfId="0" applyNumberFormat="1"/>
    <xf numFmtId="0" fontId="37" fillId="8" borderId="15" xfId="0" applyFont="1" applyFill="1" applyBorder="1"/>
    <xf numFmtId="0" fontId="0" fillId="0" borderId="16" xfId="0" applyBorder="1"/>
    <xf numFmtId="0" fontId="0" fillId="0" borderId="17" xfId="0" applyBorder="1"/>
    <xf numFmtId="0" fontId="30" fillId="0" borderId="0" xfId="0" applyFont="1" applyAlignment="1">
      <alignment horizontal="left"/>
    </xf>
    <xf numFmtId="0" fontId="0" fillId="4" borderId="12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22" fillId="4" borderId="18" xfId="0" applyFont="1" applyFill="1" applyBorder="1" applyAlignment="1">
      <alignment horizontal="left" vertical="top" wrapText="1"/>
    </xf>
    <xf numFmtId="164" fontId="22" fillId="4" borderId="19" xfId="0" applyNumberFormat="1" applyFont="1" applyFill="1" applyBorder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/>
    <xf numFmtId="0" fontId="1" fillId="0" borderId="0" xfId="0" applyFont="1" applyAlignment="1" applyProtection="1">
      <alignment vertical="top"/>
      <protection locked="0"/>
    </xf>
    <xf numFmtId="14" fontId="7" fillId="0" borderId="0" xfId="0" applyNumberFormat="1" applyFont="1" applyAlignment="1" applyProtection="1">
      <alignment horizontal="left"/>
      <protection locked="0"/>
    </xf>
    <xf numFmtId="0" fontId="26" fillId="0" borderId="0" xfId="0" applyFont="1" applyProtection="1">
      <protection locked="0"/>
    </xf>
    <xf numFmtId="0" fontId="7" fillId="0" borderId="0" xfId="0" applyFont="1" applyAlignment="1">
      <alignment horizontal="center"/>
    </xf>
    <xf numFmtId="164" fontId="23" fillId="0" borderId="0" xfId="0" applyNumberFormat="1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right"/>
      <protection locked="0"/>
    </xf>
    <xf numFmtId="0" fontId="17" fillId="0" borderId="0" xfId="0" applyFont="1"/>
    <xf numFmtId="14" fontId="0" fillId="0" borderId="0" xfId="0" applyNumberFormat="1" applyAlignment="1">
      <alignment horizontal="left"/>
    </xf>
    <xf numFmtId="14" fontId="0" fillId="0" borderId="1" xfId="0" applyNumberFormat="1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right"/>
      <protection locked="0"/>
    </xf>
    <xf numFmtId="0" fontId="38" fillId="0" borderId="0" xfId="0" applyFont="1"/>
    <xf numFmtId="0" fontId="20" fillId="0" borderId="0" xfId="0" applyFont="1"/>
    <xf numFmtId="0" fontId="39" fillId="0" borderId="0" xfId="0" applyFont="1"/>
    <xf numFmtId="0" fontId="20" fillId="0" borderId="0" xfId="0" applyFont="1" applyAlignment="1">
      <alignment horizontal="left" vertical="top" wrapText="1"/>
    </xf>
    <xf numFmtId="0" fontId="0" fillId="0" borderId="0" xfId="0" applyAlignment="1" applyProtection="1">
      <alignment vertical="top" wrapText="1"/>
      <protection locked="0"/>
    </xf>
    <xf numFmtId="164" fontId="0" fillId="0" borderId="0" xfId="0" applyNumberFormat="1" applyAlignment="1" applyProtection="1">
      <alignment horizontal="right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164" fontId="0" fillId="0" borderId="0" xfId="0" applyNumberFormat="1" applyAlignment="1" applyProtection="1">
      <alignment horizontal="center" vertical="top" wrapText="1"/>
      <protection locked="0"/>
    </xf>
    <xf numFmtId="164" fontId="36" fillId="7" borderId="0" xfId="0" applyNumberFormat="1" applyFont="1" applyFill="1" applyAlignment="1" applyProtection="1">
      <alignment horizontal="left"/>
      <protection locked="0"/>
    </xf>
    <xf numFmtId="164" fontId="21" fillId="7" borderId="0" xfId="0" applyNumberFormat="1" applyFont="1" applyFill="1" applyAlignment="1" applyProtection="1">
      <alignment horizontal="left"/>
      <protection locked="0"/>
    </xf>
    <xf numFmtId="0" fontId="6" fillId="7" borderId="0" xfId="0" applyFont="1" applyFill="1"/>
    <xf numFmtId="164" fontId="6" fillId="0" borderId="0" xfId="0" applyNumberFormat="1" applyFont="1" applyAlignment="1" applyProtection="1">
      <alignment horizontal="center" vertical="top" wrapText="1"/>
      <protection locked="0"/>
    </xf>
    <xf numFmtId="164" fontId="36" fillId="0" borderId="0" xfId="0" applyNumberFormat="1" applyFont="1" applyAlignment="1" applyProtection="1">
      <alignment horizontal="left" vertical="top" wrapText="1"/>
      <protection locked="0"/>
    </xf>
    <xf numFmtId="164" fontId="0" fillId="0" borderId="0" xfId="0" applyNumberFormat="1" applyAlignment="1" applyProtection="1">
      <alignment horizontal="left" vertical="top" wrapText="1"/>
      <protection locked="0"/>
    </xf>
    <xf numFmtId="164" fontId="36" fillId="0" borderId="0" xfId="0" applyNumberFormat="1" applyFont="1" applyAlignment="1" applyProtection="1">
      <alignment horizontal="left"/>
      <protection locked="0"/>
    </xf>
    <xf numFmtId="164" fontId="0" fillId="0" borderId="0" xfId="0" applyNumberFormat="1" applyAlignment="1" applyProtection="1">
      <alignment horizontal="left" vertical="top"/>
      <protection locked="0"/>
    </xf>
    <xf numFmtId="164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0" fontId="23" fillId="0" borderId="0" xfId="0" applyFont="1" applyAlignment="1" applyProtection="1">
      <alignment horizontal="left"/>
      <protection locked="0"/>
    </xf>
    <xf numFmtId="14" fontId="23" fillId="0" borderId="0" xfId="0" applyNumberFormat="1" applyFont="1" applyAlignment="1">
      <alignment horizontal="left"/>
    </xf>
    <xf numFmtId="0" fontId="40" fillId="0" borderId="0" xfId="0" applyFont="1" applyAlignment="1" applyProtection="1">
      <alignment vertical="top"/>
      <protection locked="0"/>
    </xf>
    <xf numFmtId="0" fontId="41" fillId="0" borderId="0" xfId="0" applyFont="1" applyAlignment="1" applyProtection="1">
      <alignment vertical="top" wrapText="1"/>
      <protection locked="0"/>
    </xf>
    <xf numFmtId="0" fontId="41" fillId="0" borderId="0" xfId="0" applyFont="1" applyAlignment="1" applyProtection="1">
      <alignment horizontal="left" vertical="top" wrapText="1"/>
      <protection locked="0"/>
    </xf>
    <xf numFmtId="0" fontId="41" fillId="0" borderId="0" xfId="0" applyFont="1" applyAlignment="1" applyProtection="1">
      <alignment horizontal="center" vertical="top" wrapText="1"/>
      <protection locked="0"/>
    </xf>
    <xf numFmtId="164" fontId="41" fillId="0" borderId="0" xfId="0" applyNumberFormat="1" applyFont="1" applyAlignment="1" applyProtection="1">
      <alignment horizontal="center" vertical="top" wrapText="1"/>
      <protection locked="0"/>
    </xf>
    <xf numFmtId="164" fontId="41" fillId="0" borderId="0" xfId="0" applyNumberFormat="1" applyFont="1" applyAlignment="1" applyProtection="1">
      <alignment horizontal="right" vertical="top" wrapText="1"/>
      <protection locked="0"/>
    </xf>
    <xf numFmtId="0" fontId="41" fillId="0" borderId="0" xfId="0" applyFont="1"/>
    <xf numFmtId="0" fontId="6" fillId="0" borderId="0" xfId="0" applyFont="1" applyAlignment="1" applyProtection="1">
      <alignment vertical="top"/>
      <protection locked="0"/>
    </xf>
    <xf numFmtId="0" fontId="30" fillId="0" borderId="0" xfId="0" applyFont="1" applyAlignment="1" applyProtection="1">
      <alignment horizontal="left"/>
      <protection locked="0"/>
    </xf>
    <xf numFmtId="0" fontId="6" fillId="9" borderId="27" xfId="0" applyFont="1" applyFill="1" applyBorder="1" applyAlignment="1">
      <alignment vertical="center"/>
    </xf>
    <xf numFmtId="0" fontId="0" fillId="7" borderId="28" xfId="0" applyFill="1" applyBorder="1"/>
    <xf numFmtId="0" fontId="0" fillId="7" borderId="29" xfId="0" applyFill="1" applyBorder="1"/>
    <xf numFmtId="0" fontId="0" fillId="0" borderId="29" xfId="0" applyBorder="1"/>
    <xf numFmtId="0" fontId="0" fillId="0" borderId="30" xfId="0" applyBorder="1"/>
    <xf numFmtId="0" fontId="0" fillId="7" borderId="32" xfId="0" applyFill="1" applyBorder="1" applyAlignment="1" applyProtection="1">
      <alignment horizontal="left" vertical="top" wrapText="1"/>
      <protection locked="0"/>
    </xf>
    <xf numFmtId="0" fontId="0" fillId="7" borderId="22" xfId="0" applyFill="1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42" fillId="0" borderId="0" xfId="0" applyFont="1"/>
    <xf numFmtId="0" fontId="19" fillId="0" borderId="0" xfId="2"/>
    <xf numFmtId="0" fontId="6" fillId="5" borderId="26" xfId="0" applyFont="1" applyFill="1" applyBorder="1" applyAlignment="1">
      <alignment vertical="center" wrapText="1"/>
    </xf>
    <xf numFmtId="0" fontId="6" fillId="5" borderId="31" xfId="0" applyFont="1" applyFill="1" applyBorder="1" applyAlignment="1">
      <alignment vertical="center"/>
    </xf>
    <xf numFmtId="164" fontId="0" fillId="4" borderId="1" xfId="0" applyNumberFormat="1" applyFill="1" applyBorder="1" applyAlignment="1">
      <alignment horizontal="left" wrapText="1"/>
    </xf>
    <xf numFmtId="164" fontId="6" fillId="4" borderId="1" xfId="0" applyNumberFormat="1" applyFont="1" applyFill="1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43" fillId="0" borderId="0" xfId="0" applyFont="1" applyAlignment="1">
      <alignment horizontal="left"/>
    </xf>
    <xf numFmtId="0" fontId="44" fillId="0" borderId="0" xfId="0" applyFont="1"/>
    <xf numFmtId="0" fontId="20" fillId="5" borderId="33" xfId="0" applyFont="1" applyFill="1" applyBorder="1" applyAlignment="1">
      <alignment horizontal="left" vertical="top" wrapText="1"/>
    </xf>
    <xf numFmtId="0" fontId="20" fillId="5" borderId="34" xfId="0" applyFont="1" applyFill="1" applyBorder="1" applyAlignment="1">
      <alignment horizontal="left" vertical="top" wrapText="1"/>
    </xf>
    <xf numFmtId="0" fontId="20" fillId="5" borderId="35" xfId="0" applyFont="1" applyFill="1" applyBorder="1" applyAlignment="1">
      <alignment horizontal="left" vertical="top" wrapText="1"/>
    </xf>
    <xf numFmtId="0" fontId="20" fillId="5" borderId="36" xfId="0" applyFont="1" applyFill="1" applyBorder="1" applyAlignment="1">
      <alignment horizontal="left" vertical="top" wrapText="1"/>
    </xf>
    <xf numFmtId="0" fontId="21" fillId="5" borderId="33" xfId="0" applyFont="1" applyFill="1" applyBorder="1" applyAlignment="1">
      <alignment horizontal="left" vertical="top" wrapText="1"/>
    </xf>
    <xf numFmtId="0" fontId="21" fillId="5" borderId="37" xfId="0" applyFont="1" applyFill="1" applyBorder="1" applyAlignment="1">
      <alignment horizontal="left" vertical="top" wrapText="1"/>
    </xf>
    <xf numFmtId="0" fontId="6" fillId="5" borderId="38" xfId="0" applyFont="1" applyFill="1" applyBorder="1" applyAlignment="1">
      <alignment horizontal="left" vertical="top" wrapText="1"/>
    </xf>
    <xf numFmtId="0" fontId="6" fillId="5" borderId="39" xfId="0" applyFont="1" applyFill="1" applyBorder="1" applyAlignment="1">
      <alignment horizontal="left" vertical="top" wrapText="1"/>
    </xf>
    <xf numFmtId="0" fontId="6" fillId="5" borderId="40" xfId="0" applyFont="1" applyFill="1" applyBorder="1" applyAlignment="1">
      <alignment horizontal="left" vertical="top" wrapText="1"/>
    </xf>
    <xf numFmtId="0" fontId="21" fillId="5" borderId="40" xfId="0" applyFont="1" applyFill="1" applyBorder="1" applyAlignment="1">
      <alignment horizontal="center" vertical="top" wrapText="1"/>
    </xf>
    <xf numFmtId="0" fontId="6" fillId="5" borderId="40" xfId="0" applyFont="1" applyFill="1" applyBorder="1" applyAlignment="1">
      <alignment horizontal="center" vertical="top" wrapText="1"/>
    </xf>
    <xf numFmtId="0" fontId="6" fillId="5" borderId="41" xfId="0" applyFont="1" applyFill="1" applyBorder="1" applyAlignment="1">
      <alignment horizontal="left" vertical="top"/>
    </xf>
    <xf numFmtId="0" fontId="0" fillId="0" borderId="20" xfId="0" applyBorder="1" applyAlignment="1" applyProtection="1">
      <alignment horizontal="left"/>
      <protection locked="0"/>
    </xf>
    <xf numFmtId="14" fontId="0" fillId="0" borderId="20" xfId="0" applyNumberFormat="1" applyBorder="1" applyAlignment="1" applyProtection="1">
      <alignment horizontal="left"/>
      <protection locked="0"/>
    </xf>
    <xf numFmtId="0" fontId="0" fillId="4" borderId="15" xfId="0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4" borderId="47" xfId="0" applyFill="1" applyBorder="1" applyAlignment="1">
      <alignment horizontal="center"/>
    </xf>
    <xf numFmtId="0" fontId="0" fillId="0" borderId="1" xfId="0" applyBorder="1" applyAlignment="1" applyProtection="1">
      <alignment horizontal="left" wrapText="1"/>
      <protection locked="0"/>
    </xf>
    <xf numFmtId="0" fontId="21" fillId="2" borderId="48" xfId="0" applyFont="1" applyFill="1" applyBorder="1" applyAlignment="1">
      <alignment horizontal="left" vertical="top" wrapText="1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1" fillId="2" borderId="36" xfId="0" applyFont="1" applyFill="1" applyBorder="1" applyAlignment="1">
      <alignment horizontal="left" vertical="top" wrapText="1"/>
    </xf>
    <xf numFmtId="164" fontId="0" fillId="0" borderId="1" xfId="0" applyNumberFormat="1" applyBorder="1" applyProtection="1">
      <protection locked="0"/>
    </xf>
    <xf numFmtId="164" fontId="0" fillId="0" borderId="1" xfId="0" applyNumberFormat="1" applyBorder="1" applyAlignment="1" applyProtection="1">
      <alignment horizontal="right" wrapText="1"/>
      <protection locked="0"/>
    </xf>
    <xf numFmtId="0" fontId="20" fillId="2" borderId="36" xfId="0" applyFont="1" applyFill="1" applyBorder="1" applyAlignment="1">
      <alignment horizontal="left" vertical="top" wrapText="1"/>
    </xf>
    <xf numFmtId="0" fontId="6" fillId="5" borderId="49" xfId="0" applyFont="1" applyFill="1" applyBorder="1" applyAlignment="1">
      <alignment vertical="top"/>
    </xf>
    <xf numFmtId="0" fontId="0" fillId="0" borderId="5" xfId="0" applyBorder="1" applyAlignment="1" applyProtection="1">
      <alignment wrapText="1"/>
      <protection locked="0"/>
    </xf>
    <xf numFmtId="164" fontId="0" fillId="0" borderId="5" xfId="0" applyNumberFormat="1" applyBorder="1" applyAlignment="1" applyProtection="1">
      <alignment horizontal="right" wrapText="1"/>
      <protection locked="0"/>
    </xf>
    <xf numFmtId="0" fontId="6" fillId="0" borderId="48" xfId="0" applyFont="1" applyBorder="1" applyAlignment="1">
      <alignment horizontal="right" vertical="center" wrapText="1"/>
    </xf>
    <xf numFmtId="0" fontId="21" fillId="4" borderId="36" xfId="0" applyFont="1" applyFill="1" applyBorder="1" applyAlignment="1">
      <alignment horizontal="right" vertical="center" wrapText="1"/>
    </xf>
    <xf numFmtId="164" fontId="21" fillId="4" borderId="38" xfId="0" applyNumberFormat="1" applyFont="1" applyFill="1" applyBorder="1" applyAlignment="1">
      <alignment horizontal="right" vertical="center" wrapText="1"/>
    </xf>
    <xf numFmtId="0" fontId="32" fillId="0" borderId="50" xfId="0" applyFont="1" applyBorder="1" applyAlignment="1">
      <alignment horizontal="left" vertical="center"/>
    </xf>
    <xf numFmtId="164" fontId="32" fillId="0" borderId="50" xfId="0" applyNumberFormat="1" applyFont="1" applyBorder="1" applyAlignment="1">
      <alignment vertical="center"/>
    </xf>
    <xf numFmtId="0" fontId="0" fillId="10" borderId="0" xfId="0" applyFill="1" applyAlignment="1" applyProtection="1">
      <alignment horizontal="center" vertical="top"/>
      <protection locked="0"/>
    </xf>
    <xf numFmtId="0" fontId="0" fillId="6" borderId="0" xfId="0" applyFill="1" applyAlignment="1" applyProtection="1">
      <alignment horizontal="center" vertical="top"/>
      <protection locked="0"/>
    </xf>
    <xf numFmtId="0" fontId="0" fillId="3" borderId="0" xfId="0" applyFill="1" applyAlignment="1" applyProtection="1">
      <alignment horizontal="center" vertical="top" wrapText="1"/>
      <protection locked="0"/>
    </xf>
    <xf numFmtId="0" fontId="9" fillId="0" borderId="0" xfId="0" applyFont="1" applyAlignment="1">
      <alignment vertical="center"/>
    </xf>
    <xf numFmtId="0" fontId="36" fillId="3" borderId="0" xfId="0" applyFont="1" applyFill="1" applyProtection="1">
      <protection locked="0"/>
    </xf>
    <xf numFmtId="0" fontId="36" fillId="0" borderId="0" xfId="0" applyFont="1"/>
    <xf numFmtId="0" fontId="36" fillId="0" borderId="7" xfId="0" applyFont="1" applyBorder="1" applyAlignment="1" applyProtection="1">
      <alignment horizontal="left" vertical="center"/>
      <protection locked="0"/>
    </xf>
    <xf numFmtId="0" fontId="36" fillId="0" borderId="8" xfId="0" applyFont="1" applyBorder="1" applyAlignment="1" applyProtection="1">
      <alignment horizontal="left" vertical="center"/>
      <protection locked="0"/>
    </xf>
    <xf numFmtId="0" fontId="36" fillId="4" borderId="8" xfId="0" applyFont="1" applyFill="1" applyBorder="1" applyAlignment="1">
      <alignment horizontal="left" vertical="center"/>
    </xf>
    <xf numFmtId="49" fontId="36" fillId="0" borderId="8" xfId="0" applyNumberFormat="1" applyFont="1" applyBorder="1" applyAlignment="1" applyProtection="1">
      <alignment horizontal="center" vertical="center"/>
      <protection locked="0"/>
    </xf>
    <xf numFmtId="164" fontId="36" fillId="0" borderId="9" xfId="0" applyNumberFormat="1" applyFont="1" applyBorder="1" applyAlignment="1" applyProtection="1">
      <alignment horizontal="right" vertical="center"/>
      <protection locked="0"/>
    </xf>
    <xf numFmtId="164" fontId="36" fillId="0" borderId="42" xfId="0" applyNumberFormat="1" applyFont="1" applyBorder="1" applyAlignment="1" applyProtection="1">
      <alignment horizontal="right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8" xfId="0" applyFont="1" applyBorder="1" applyAlignment="1" applyProtection="1">
      <alignment horizontal="center" vertical="center"/>
      <protection locked="0"/>
    </xf>
    <xf numFmtId="0" fontId="36" fillId="4" borderId="8" xfId="0" applyFont="1" applyFill="1" applyBorder="1" applyAlignment="1">
      <alignment horizontal="center" vertical="center"/>
    </xf>
    <xf numFmtId="164" fontId="36" fillId="4" borderId="8" xfId="0" applyNumberFormat="1" applyFont="1" applyFill="1" applyBorder="1" applyAlignment="1">
      <alignment horizontal="right" vertical="center"/>
    </xf>
    <xf numFmtId="2" fontId="36" fillId="4" borderId="8" xfId="0" applyNumberFormat="1" applyFont="1" applyFill="1" applyBorder="1" applyAlignment="1">
      <alignment horizontal="center" vertical="center"/>
    </xf>
    <xf numFmtId="44" fontId="36" fillId="4" borderId="8" xfId="1" applyFont="1" applyFill="1" applyBorder="1" applyAlignment="1" applyProtection="1">
      <alignment vertical="center"/>
    </xf>
    <xf numFmtId="164" fontId="36" fillId="0" borderId="8" xfId="0" applyNumberFormat="1" applyFont="1" applyBorder="1" applyAlignment="1" applyProtection="1">
      <alignment horizontal="right" vertical="center"/>
      <protection locked="0"/>
    </xf>
    <xf numFmtId="0" fontId="36" fillId="4" borderId="8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36" fillId="0" borderId="2" xfId="0" applyFont="1" applyBorder="1" applyAlignment="1" applyProtection="1">
      <alignment horizontal="left" vertical="center"/>
      <protection locked="0"/>
    </xf>
    <xf numFmtId="0" fontId="36" fillId="0" borderId="1" xfId="0" applyFont="1" applyBorder="1" applyAlignment="1" applyProtection="1">
      <alignment horizontal="left" vertical="center"/>
      <protection locked="0"/>
    </xf>
    <xf numFmtId="0" fontId="36" fillId="4" borderId="1" xfId="0" applyFont="1" applyFill="1" applyBorder="1" applyAlignment="1">
      <alignment horizontal="left" vertical="center"/>
    </xf>
    <xf numFmtId="49" fontId="36" fillId="0" borderId="1" xfId="0" applyNumberFormat="1" applyFont="1" applyBorder="1" applyAlignment="1" applyProtection="1">
      <alignment horizontal="center" vertical="center"/>
      <protection locked="0"/>
    </xf>
    <xf numFmtId="164" fontId="36" fillId="0" borderId="3" xfId="0" applyNumberFormat="1" applyFont="1" applyBorder="1" applyAlignment="1" applyProtection="1">
      <alignment horizontal="right" vertical="center"/>
      <protection locked="0"/>
    </xf>
    <xf numFmtId="164" fontId="36" fillId="0" borderId="10" xfId="0" applyNumberFormat="1" applyFont="1" applyBorder="1" applyAlignment="1" applyProtection="1">
      <alignment horizontal="right" vertical="center"/>
      <protection locked="0"/>
    </xf>
    <xf numFmtId="0" fontId="36" fillId="4" borderId="1" xfId="0" applyFont="1" applyFill="1" applyBorder="1" applyAlignment="1">
      <alignment horizontal="center" vertical="center"/>
    </xf>
    <xf numFmtId="164" fontId="36" fillId="4" borderId="1" xfId="0" applyNumberFormat="1" applyFont="1" applyFill="1" applyBorder="1" applyAlignment="1">
      <alignment horizontal="right" vertical="center"/>
    </xf>
    <xf numFmtId="2" fontId="36" fillId="4" borderId="1" xfId="0" applyNumberFormat="1" applyFont="1" applyFill="1" applyBorder="1" applyAlignment="1">
      <alignment horizontal="center" vertical="center"/>
    </xf>
    <xf numFmtId="44" fontId="36" fillId="4" borderId="1" xfId="1" applyFont="1" applyFill="1" applyBorder="1" applyAlignment="1" applyProtection="1">
      <alignment vertical="center"/>
    </xf>
    <xf numFmtId="0" fontId="36" fillId="4" borderId="1" xfId="0" applyFont="1" applyFill="1" applyBorder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36" fillId="0" borderId="4" xfId="0" applyFont="1" applyBorder="1" applyAlignment="1" applyProtection="1">
      <alignment horizontal="left" vertical="center"/>
      <protection locked="0"/>
    </xf>
    <xf numFmtId="0" fontId="36" fillId="0" borderId="5" xfId="0" applyFont="1" applyBorder="1" applyAlignment="1" applyProtection="1">
      <alignment horizontal="left" vertical="center"/>
      <protection locked="0"/>
    </xf>
    <xf numFmtId="0" fontId="36" fillId="4" borderId="5" xfId="0" applyFont="1" applyFill="1" applyBorder="1" applyAlignment="1">
      <alignment horizontal="left" vertical="center"/>
    </xf>
    <xf numFmtId="49" fontId="36" fillId="0" borderId="5" xfId="0" applyNumberFormat="1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right" vertical="center"/>
      <protection locked="0"/>
    </xf>
    <xf numFmtId="0" fontId="36" fillId="0" borderId="43" xfId="0" applyFont="1" applyBorder="1" applyAlignment="1" applyProtection="1">
      <alignment horizontal="right" vertical="center"/>
      <protection locked="0"/>
    </xf>
    <xf numFmtId="0" fontId="36" fillId="0" borderId="5" xfId="0" applyFont="1" applyBorder="1" applyAlignment="1" applyProtection="1">
      <alignment horizontal="center" vertical="center"/>
      <protection locked="0"/>
    </xf>
    <xf numFmtId="0" fontId="36" fillId="4" borderId="5" xfId="0" applyFont="1" applyFill="1" applyBorder="1" applyAlignment="1">
      <alignment horizontal="center" vertical="center"/>
    </xf>
    <xf numFmtId="164" fontId="36" fillId="4" borderId="5" xfId="0" applyNumberFormat="1" applyFont="1" applyFill="1" applyBorder="1" applyAlignment="1">
      <alignment horizontal="right" vertical="center"/>
    </xf>
    <xf numFmtId="164" fontId="36" fillId="4" borderId="5" xfId="0" applyNumberFormat="1" applyFont="1" applyFill="1" applyBorder="1" applyAlignment="1">
      <alignment horizontal="center" vertical="center"/>
    </xf>
    <xf numFmtId="0" fontId="36" fillId="4" borderId="5" xfId="0" applyFont="1" applyFill="1" applyBorder="1" applyAlignment="1">
      <alignment vertical="center"/>
    </xf>
    <xf numFmtId="0" fontId="36" fillId="0" borderId="42" xfId="0" applyFont="1" applyBorder="1" applyAlignment="1" applyProtection="1">
      <alignment horizontal="left" vertical="center"/>
      <protection locked="0"/>
    </xf>
    <xf numFmtId="0" fontId="36" fillId="0" borderId="10" xfId="0" applyFont="1" applyBorder="1" applyAlignment="1" applyProtection="1">
      <alignment horizontal="left" vertical="center"/>
      <protection locked="0"/>
    </xf>
    <xf numFmtId="0" fontId="36" fillId="0" borderId="43" xfId="0" applyFont="1" applyBorder="1" applyAlignment="1" applyProtection="1">
      <alignment horizontal="left" vertical="center"/>
      <protection locked="0"/>
    </xf>
    <xf numFmtId="0" fontId="20" fillId="5" borderId="51" xfId="0" applyFont="1" applyFill="1" applyBorder="1" applyAlignment="1">
      <alignment horizontal="left" vertical="top" wrapText="1"/>
    </xf>
    <xf numFmtId="0" fontId="36" fillId="4" borderId="19" xfId="0" applyFont="1" applyFill="1" applyBorder="1" applyAlignment="1">
      <alignment vertical="center" wrapText="1"/>
    </xf>
    <xf numFmtId="0" fontId="21" fillId="5" borderId="52" xfId="0" applyFont="1" applyFill="1" applyBorder="1" applyAlignment="1">
      <alignment horizontal="left" vertical="top" wrapText="1"/>
    </xf>
    <xf numFmtId="164" fontId="36" fillId="0" borderId="1" xfId="0" applyNumberFormat="1" applyFont="1" applyBorder="1" applyAlignment="1" applyProtection="1">
      <alignment horizontal="right" vertical="center"/>
      <protection locked="0"/>
    </xf>
    <xf numFmtId="0" fontId="36" fillId="4" borderId="3" xfId="0" applyFont="1" applyFill="1" applyBorder="1" applyAlignment="1">
      <alignment vertical="center" wrapText="1"/>
    </xf>
    <xf numFmtId="0" fontId="36" fillId="4" borderId="6" xfId="0" applyFont="1" applyFill="1" applyBorder="1" applyAlignment="1">
      <alignment vertical="center" wrapText="1"/>
    </xf>
    <xf numFmtId="164" fontId="36" fillId="0" borderId="5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top"/>
    </xf>
    <xf numFmtId="44" fontId="0" fillId="4" borderId="13" xfId="0" applyNumberFormat="1" applyFill="1" applyBorder="1" applyProtection="1">
      <protection locked="0"/>
    </xf>
    <xf numFmtId="44" fontId="0" fillId="4" borderId="12" xfId="0" applyNumberFormat="1" applyFill="1" applyBorder="1" applyProtection="1">
      <protection locked="0"/>
    </xf>
    <xf numFmtId="0" fontId="27" fillId="0" borderId="0" xfId="0" applyFont="1" applyAlignment="1">
      <alignment horizontal="left" vertical="top" wrapText="1"/>
    </xf>
    <xf numFmtId="14" fontId="30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</cellXfs>
  <cellStyles count="3">
    <cellStyle name="Link" xfId="2" builtinId="8"/>
    <cellStyle name="Standard" xfId="0" builtinId="0"/>
    <cellStyle name="Währung" xfId="1" builtinId="4"/>
  </cellStyles>
  <dxfs count="76">
    <dxf>
      <numFmt numFmtId="34" formatCode="_-* #,##0.00\ &quot;€&quot;_-;\-* #,##0.00\ &quot;€&quot;_-;_-* &quot;-&quot;??\ &quot;€&quot;_-;_-@_-"/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bottom style="medium">
          <color theme="2" tint="-0.499984740745262"/>
        </bottom>
      </border>
    </dxf>
    <dxf>
      <border>
        <bottom style="medium">
          <color theme="2" tint="-0.499984740745262"/>
        </bottom>
      </border>
    </dxf>
    <dxf>
      <border>
        <top style="medium">
          <color theme="2" tint="-0.499984740745262"/>
        </top>
      </border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FF99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>
          <bgColor rgb="FFFFFF99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border>
        <top style="medium">
          <color theme="2" tint="-0.499984740745262"/>
        </top>
      </border>
    </dxf>
    <dxf>
      <border>
        <bottom style="medium">
          <color theme="2" tint="-0.499984740745262"/>
        </bottom>
      </border>
    </dxf>
    <dxf>
      <border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border>
        <left style="medium">
          <color theme="2" tint="-0.499984740745262"/>
        </left>
        <right style="medium">
          <color theme="2" tint="-0.499984740745262"/>
        </right>
        <top style="medium">
          <color theme="2" tint="-0.499984740745262"/>
        </top>
        <bottom style="medium">
          <color theme="2" tint="-0.499984740745262"/>
        </bottom>
      </border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>
          <bgColor theme="8" tint="0.59999389629810485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numFmt numFmtId="34" formatCode="_-* #,##0.00\ &quot;€&quot;_-;\-* #,##0.00\ &quot;€&quot;_-;_-* &quot;-&quot;??\ &quot;€&quot;_-;_-@_-"/>
    </dxf>
  </dxfs>
  <tableStyles count="0" defaultTableStyle="TableStyleMedium2" defaultPivotStyle="PivotStyleLight16"/>
  <colors>
    <mruColors>
      <color rgb="FFFF993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33666</xdr:rowOff>
    </xdr:from>
    <xdr:to>
      <xdr:col>0</xdr:col>
      <xdr:colOff>7149107</xdr:colOff>
      <xdr:row>56</xdr:row>
      <xdr:rowOff>48045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22287B85-66AA-3769-A0D2-E4B8BA2D8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605166"/>
          <a:ext cx="7149107" cy="101108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85876</xdr:rowOff>
    </xdr:from>
    <xdr:to>
      <xdr:col>0</xdr:col>
      <xdr:colOff>7123706</xdr:colOff>
      <xdr:row>112</xdr:row>
      <xdr:rowOff>64331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EC4B841-BBD7-4276-3668-5FF109966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11325376"/>
          <a:ext cx="7123706" cy="10074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26908</xdr:rowOff>
    </xdr:from>
    <xdr:to>
      <xdr:col>0</xdr:col>
      <xdr:colOff>7123706</xdr:colOff>
      <xdr:row>166</xdr:row>
      <xdr:rowOff>5363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A90A57E-3A66-91DF-8ECE-A6CE7AEF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21553408"/>
          <a:ext cx="7123706" cy="100749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444500</xdr:colOff>
      <xdr:row>0</xdr:row>
      <xdr:rowOff>0</xdr:rowOff>
    </xdr:from>
    <xdr:to>
      <xdr:col>5</xdr:col>
      <xdr:colOff>1387475</xdr:colOff>
      <xdr:row>3</xdr:row>
      <xdr:rowOff>111514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4DFB8C-776A-D5B3-B44D-CA059256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0"/>
          <a:ext cx="1762125" cy="66396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Luisa Mooser" refreshedDate="46238.498810300924" createdVersion="8" refreshedVersion="8" minRefreshableVersion="3" recordCount="62" xr:uid="{C982B06F-939A-4E84-BE67-7440AC8F151B}">
  <cacheSource type="worksheet">
    <worksheetSource ref="A6:C68" sheet="Sachbericht - Sachkosten"/>
  </cacheSource>
  <cacheFields count="3">
    <cacheField name="Position  _x000a__x000a_" numFmtId="0">
      <sharedItems containsNonDate="0" containsBlank="1" count="13">
        <m/>
        <s v="Prämien" u="1"/>
        <s v="IT" u="1"/>
        <s v="Anschaffungen" u="1"/>
        <s v="Fachliteratur" u="1"/>
        <s v="Büromaterialien" u="1"/>
        <s v="Bewirtung" u="1"/>
        <s v="Raumkosten" u="1"/>
        <s v="PR und Akquise-Maßnahmen" u="1"/>
        <s v="Büromiete" u="1"/>
        <s v="Fortbildungen" u="1"/>
        <s v="Fahrtkosten" u="1"/>
        <s v="Kinderbetreuung" u="1"/>
      </sharedItems>
    </cacheField>
    <cacheField name="Beschreibung (Freitext)" numFmtId="0">
      <sharedItems containsNonDate="0" containsString="0" containsBlank="1"/>
    </cacheField>
    <cacheField name="Betrag in Euro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"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59729B-90E5-4FB7-95DA-8109463310BE}" name="PivotTable4" cacheId="4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outline="1" outlineData="1" multipleFieldFilters="0" chartFormat="1" rowHeaderCaption="Position">
  <location ref="A6:B8" firstHeaderRow="1" firstDataRow="1" firstDataCol="1"/>
  <pivotFields count="3">
    <pivotField axis="axisRow" showAll="0">
      <items count="14">
        <item m="1" x="3"/>
        <item m="1" x="6"/>
        <item m="1" x="5"/>
        <item m="1" x="9"/>
        <item m="1" x="4"/>
        <item m="1" x="11"/>
        <item m="1" x="10"/>
        <item m="1" x="12"/>
        <item m="1" x="8"/>
        <item m="1" x="1"/>
        <item m="1" x="7"/>
        <item x="0"/>
        <item m="1" x="2"/>
        <item t="default"/>
      </items>
    </pivotField>
    <pivotField showAll="0"/>
    <pivotField dataField="1" showAll="0"/>
  </pivotFields>
  <rowFields count="1">
    <field x="0"/>
  </rowFields>
  <rowItems count="2">
    <i>
      <x v="11"/>
    </i>
    <i t="grand">
      <x/>
    </i>
  </rowItems>
  <colItems count="1">
    <i/>
  </colItems>
  <dataFields count="1">
    <dataField name="Summe von Betrag in Euro" fld="2" baseField="0" baseItem="0" numFmtId="44"/>
  </dataFields>
  <formats count="28">
    <format dxfId="75">
      <pivotArea outline="0" collapsedLevelsAreSubtotals="1" fieldPosition="0"/>
    </format>
    <format dxfId="74">
      <pivotArea type="all" dataOnly="0" outline="0" fieldPosition="0"/>
    </format>
    <format dxfId="73">
      <pivotArea outline="0" collapsedLevelsAreSubtotals="1" fieldPosition="0"/>
    </format>
    <format dxfId="72">
      <pivotArea field="0" type="button" dataOnly="0" labelOnly="1" outline="0" axis="axisRow" fieldPosition="0"/>
    </format>
    <format dxfId="71">
      <pivotArea dataOnly="0" labelOnly="1" fieldPosition="0">
        <references count="1">
          <reference field="0" count="0"/>
        </references>
      </pivotArea>
    </format>
    <format dxfId="70">
      <pivotArea dataOnly="0" labelOnly="1" grandRow="1" outline="0" fieldPosition="0"/>
    </format>
    <format dxfId="69">
      <pivotArea dataOnly="0" labelOnly="1" outline="0" axis="axisValues" fieldPosition="0"/>
    </format>
    <format dxfId="68">
      <pivotArea type="all" dataOnly="0" outline="0" fieldPosition="0"/>
    </format>
    <format dxfId="67">
      <pivotArea outline="0" collapsedLevelsAreSubtotals="1" fieldPosition="0"/>
    </format>
    <format dxfId="66">
      <pivotArea field="0" type="button" dataOnly="0" labelOnly="1" outline="0" axis="axisRow" fieldPosition="0"/>
    </format>
    <format dxfId="65">
      <pivotArea dataOnly="0" labelOnly="1" fieldPosition="0">
        <references count="1">
          <reference field="0" count="0"/>
        </references>
      </pivotArea>
    </format>
    <format dxfId="64">
      <pivotArea dataOnly="0" labelOnly="1" grandRow="1" outline="0" fieldPosition="0"/>
    </format>
    <format dxfId="63">
      <pivotArea dataOnly="0" labelOnly="1" outline="0" axis="axisValues" fieldPosition="0"/>
    </format>
    <format dxfId="62">
      <pivotArea type="all" dataOnly="0" outline="0" fieldPosition="0"/>
    </format>
    <format dxfId="61">
      <pivotArea outline="0" collapsedLevelsAreSubtotals="1" fieldPosition="0"/>
    </format>
    <format dxfId="60">
      <pivotArea dataOnly="0" labelOnly="1" fieldPosition="0">
        <references count="1">
          <reference field="0" count="0"/>
        </references>
      </pivotArea>
    </format>
    <format dxfId="59">
      <pivotArea dataOnly="0" labelOnly="1" grandRow="1" outline="0" fieldPosition="0"/>
    </format>
    <format dxfId="58">
      <pivotArea field="0" type="button" dataOnly="0" labelOnly="1" outline="0" axis="axisRow" fieldPosition="0"/>
    </format>
    <format dxfId="57">
      <pivotArea field="0" type="button" dataOnly="0" labelOnly="1" outline="0" axis="axisRow" fieldPosition="0"/>
    </format>
    <format dxfId="56">
      <pivotArea field="0" type="button" dataOnly="0" labelOnly="1" outline="0" axis="axisRow" fieldPosition="0"/>
    </format>
    <format dxfId="55">
      <pivotArea dataOnly="0" labelOnly="1" outline="0" axis="axisValues" fieldPosition="0"/>
    </format>
    <format dxfId="54">
      <pivotArea dataOnly="0" grandRow="1" axis="axisRow" fieldPosition="0"/>
    </format>
    <format dxfId="53">
      <pivotArea type="all" dataOnly="0" outline="0" fieldPosition="0"/>
    </format>
    <format dxfId="52">
      <pivotArea outline="0" collapsedLevelsAreSubtotals="1" fieldPosition="0"/>
    </format>
    <format dxfId="51">
      <pivotArea field="0" type="button" dataOnly="0" labelOnly="1" outline="0" axis="axisRow" fieldPosition="0"/>
    </format>
    <format dxfId="50">
      <pivotArea dataOnly="0" labelOnly="1" fieldPosition="0">
        <references count="1">
          <reference field="0" count="0"/>
        </references>
      </pivotArea>
    </format>
    <format dxfId="49">
      <pivotArea dataOnly="0" labelOnly="1" grandRow="1" outline="0" fieldPosition="0"/>
    </format>
    <format dxfId="4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indertagespflege-bw.de/wp-content/uploads/2025/09/Kurzanleitung_Verwendungsnachweis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B8F05-C6D3-441F-8368-AA2AEBC47533}">
  <sheetPr codeName="Tabelle1">
    <tabColor rgb="FFC00000"/>
  </sheetPr>
  <dimension ref="A1"/>
  <sheetViews>
    <sheetView zoomScale="130" zoomScaleNormal="130" workbookViewId="0">
      <selection activeCell="A2" sqref="A2"/>
    </sheetView>
  </sheetViews>
  <sheetFormatPr baseColWidth="10" defaultRowHeight="15" x14ac:dyDescent="0.25"/>
  <cols>
    <col min="1" max="1" width="132.28515625" customWidth="1"/>
  </cols>
  <sheetData>
    <row r="1" spans="1:1" x14ac:dyDescent="0.25">
      <c r="A1" s="142" t="s">
        <v>197</v>
      </c>
    </row>
  </sheetData>
  <sheetProtection algorithmName="SHA-512" hashValue="eTNXdFeIjQWi1Lys1xryjBg4ZP7WpW8uIEn4QJMCDDJbTP45QrC0bzG9VNnzCdQ4smRRzKbUHetwbU4cO3lY8w==" saltValue="0qiJQIo/h+EoK1nXcdT19w==" spinCount="100000" sheet="1" objects="1" scenarios="1"/>
  <hyperlinks>
    <hyperlink ref="A1" r:id="rId1" display="Link zur Anleitung auf unserer Homepage: https://kindertagespflege-bw.de/wp-content/uploads/2025/09/Kurzanleitung_Verwendungsnachweise.pdf" xr:uid="{F8C007F0-0C59-43B8-940E-60DA2DC6082B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BC58-734D-4A68-BE77-FC99CE2C8DA0}">
  <sheetPr codeName="Tabelle2">
    <tabColor rgb="FFFF9933"/>
  </sheetPr>
  <dimension ref="A1:L46"/>
  <sheetViews>
    <sheetView showGridLines="0" showRuler="0" zoomScaleNormal="100" zoomScalePageLayoutView="55" workbookViewId="0">
      <selection activeCell="C38" sqref="C38"/>
    </sheetView>
  </sheetViews>
  <sheetFormatPr baseColWidth="10" defaultRowHeight="15" x14ac:dyDescent="0.25"/>
  <cols>
    <col min="1" max="1" width="12.28515625" customWidth="1"/>
    <col min="2" max="2" width="28.140625" customWidth="1"/>
    <col min="3" max="3" width="47.85546875" style="32" customWidth="1"/>
    <col min="4" max="4" width="2.28515625" customWidth="1"/>
    <col min="5" max="5" width="64.85546875" bestFit="1" customWidth="1"/>
    <col min="6" max="6" width="11.85546875" hidden="1" customWidth="1"/>
    <col min="7" max="7" width="10" customWidth="1"/>
    <col min="9" max="10" width="8.85546875" customWidth="1"/>
    <col min="11" max="11" width="10.140625" customWidth="1"/>
    <col min="12" max="12" width="12.42578125" style="3" customWidth="1"/>
  </cols>
  <sheetData>
    <row r="1" spans="1:12" s="86" customFormat="1" ht="18.75" x14ac:dyDescent="0.3">
      <c r="A1" s="1" t="s">
        <v>48</v>
      </c>
      <c r="C1" s="12"/>
      <c r="F1" s="86" t="s">
        <v>49</v>
      </c>
      <c r="L1" s="90"/>
    </row>
    <row r="2" spans="1:12" ht="18.75" x14ac:dyDescent="0.25">
      <c r="A2" s="13" t="s">
        <v>195</v>
      </c>
    </row>
    <row r="3" spans="1:12" ht="5.0999999999999996" customHeight="1" x14ac:dyDescent="0.25">
      <c r="A3" s="13"/>
    </row>
    <row r="4" spans="1:12" ht="23.25" x14ac:dyDescent="0.35">
      <c r="A4" s="2" t="s">
        <v>38</v>
      </c>
      <c r="J4" s="12"/>
      <c r="K4" s="12"/>
      <c r="L4" s="12"/>
    </row>
    <row r="5" spans="1:12" ht="5.0999999999999996" customHeight="1" x14ac:dyDescent="0.25"/>
    <row r="6" spans="1:12" s="34" customFormat="1" ht="20.100000000000001" customHeight="1" x14ac:dyDescent="0.25">
      <c r="A6" s="50" t="s">
        <v>152</v>
      </c>
      <c r="B6" s="35"/>
      <c r="C6" s="118"/>
      <c r="D6" s="35"/>
      <c r="E6" s="35"/>
      <c r="F6" s="38"/>
      <c r="H6" s="119"/>
      <c r="I6" s="119"/>
      <c r="J6" s="119"/>
      <c r="K6" s="119"/>
      <c r="L6" s="119"/>
    </row>
    <row r="7" spans="1:12" ht="18" customHeight="1" x14ac:dyDescent="0.25">
      <c r="A7" t="s">
        <v>189</v>
      </c>
      <c r="B7" s="92"/>
      <c r="C7" s="93"/>
      <c r="D7" s="94"/>
      <c r="E7" s="95" t="s">
        <v>34</v>
      </c>
      <c r="F7" s="32"/>
      <c r="H7" s="96"/>
      <c r="I7" s="96"/>
      <c r="J7" s="96"/>
      <c r="K7" s="96"/>
      <c r="L7" s="96"/>
    </row>
    <row r="8" spans="1:12" ht="18" customHeight="1" x14ac:dyDescent="0.25">
      <c r="A8" t="s">
        <v>32</v>
      </c>
      <c r="B8" s="92"/>
      <c r="C8" s="97"/>
      <c r="D8" s="98"/>
      <c r="E8" s="95" t="s">
        <v>35</v>
      </c>
      <c r="F8" s="32"/>
      <c r="H8" s="96"/>
      <c r="I8" s="96"/>
      <c r="J8" s="96"/>
      <c r="K8" s="96"/>
      <c r="L8" s="96"/>
    </row>
    <row r="9" spans="1:12" ht="18" customHeight="1" x14ac:dyDescent="0.25">
      <c r="A9" t="s">
        <v>33</v>
      </c>
      <c r="B9" s="92"/>
      <c r="C9" s="97"/>
      <c r="D9" s="98"/>
      <c r="E9" s="95" t="s">
        <v>36</v>
      </c>
      <c r="F9" s="32"/>
      <c r="H9" s="96"/>
      <c r="I9" s="96"/>
      <c r="J9" s="96"/>
      <c r="K9" s="96"/>
      <c r="L9" s="96"/>
    </row>
    <row r="10" spans="1:12" ht="18" customHeight="1" x14ac:dyDescent="0.25">
      <c r="A10" t="s">
        <v>44</v>
      </c>
      <c r="B10" s="92"/>
      <c r="C10" s="147">
        <f>C11+C12</f>
        <v>0</v>
      </c>
      <c r="D10" s="30"/>
      <c r="E10" s="99"/>
      <c r="F10" s="32"/>
      <c r="H10" s="96"/>
      <c r="I10" s="96"/>
      <c r="J10" s="96"/>
      <c r="K10" s="96"/>
      <c r="L10" s="96"/>
    </row>
    <row r="11" spans="1:12" ht="18" customHeight="1" x14ac:dyDescent="0.25">
      <c r="B11" s="95" t="s">
        <v>28</v>
      </c>
      <c r="C11" s="93"/>
      <c r="D11" s="94"/>
      <c r="E11" s="95"/>
      <c r="F11" s="32"/>
      <c r="H11" s="96"/>
      <c r="I11" s="96"/>
      <c r="J11" s="96"/>
      <c r="K11" s="96"/>
      <c r="L11" s="96"/>
    </row>
    <row r="12" spans="1:12" ht="18" customHeight="1" x14ac:dyDescent="0.25">
      <c r="B12" s="95" t="s">
        <v>25</v>
      </c>
      <c r="C12" s="93"/>
      <c r="D12" s="94"/>
      <c r="E12" s="95"/>
      <c r="F12" s="32"/>
      <c r="H12" s="96"/>
      <c r="I12" s="96"/>
      <c r="J12" s="96"/>
      <c r="K12" s="96"/>
      <c r="L12" s="96"/>
    </row>
    <row r="13" spans="1:12" ht="18" customHeight="1" x14ac:dyDescent="0.25">
      <c r="G13" s="100"/>
      <c r="J13" s="100"/>
    </row>
    <row r="14" spans="1:12" s="34" customFormat="1" ht="20.100000000000001" customHeight="1" x14ac:dyDescent="0.25">
      <c r="A14" s="50" t="s">
        <v>31</v>
      </c>
      <c r="C14" s="38"/>
      <c r="G14" s="36"/>
      <c r="J14" s="36"/>
      <c r="L14" s="37"/>
    </row>
    <row r="15" spans="1:12" ht="18" customHeight="1" x14ac:dyDescent="0.25">
      <c r="A15" s="101" t="s">
        <v>37</v>
      </c>
      <c r="C15" s="93"/>
      <c r="D15" s="92"/>
      <c r="F15" s="102"/>
      <c r="G15" s="100"/>
      <c r="J15" s="100"/>
    </row>
    <row r="16" spans="1:12" ht="18" customHeight="1" x14ac:dyDescent="0.25">
      <c r="A16" t="s">
        <v>39</v>
      </c>
      <c r="C16" s="93"/>
      <c r="D16" s="92"/>
      <c r="G16" s="32"/>
      <c r="H16" s="32"/>
      <c r="I16" s="32"/>
      <c r="J16" s="32"/>
      <c r="K16" s="32"/>
      <c r="L16" s="102"/>
    </row>
    <row r="17" spans="1:12" ht="18" customHeight="1" x14ac:dyDescent="0.25">
      <c r="A17" t="s">
        <v>40</v>
      </c>
      <c r="C17" s="93"/>
      <c r="D17" s="92"/>
      <c r="G17" s="32"/>
      <c r="H17" s="32"/>
      <c r="I17" s="32"/>
      <c r="J17" s="32"/>
      <c r="K17" s="32"/>
      <c r="L17" s="102"/>
    </row>
    <row r="18" spans="1:12" ht="18" customHeight="1" x14ac:dyDescent="0.25">
      <c r="F18" s="103"/>
      <c r="J18" s="103"/>
      <c r="K18" s="103"/>
      <c r="L18" s="104"/>
    </row>
    <row r="19" spans="1:12" s="34" customFormat="1" ht="20.100000000000001" customHeight="1" x14ac:dyDescent="0.25">
      <c r="A19" s="50" t="s">
        <v>30</v>
      </c>
      <c r="C19" s="38"/>
      <c r="F19" s="39"/>
      <c r="G19" s="40"/>
      <c r="H19" s="41"/>
      <c r="I19" s="40"/>
      <c r="J19" s="40"/>
      <c r="K19" s="40"/>
      <c r="L19" s="42"/>
    </row>
    <row r="20" spans="1:12" ht="18" customHeight="1" x14ac:dyDescent="0.25">
      <c r="A20" t="s">
        <v>41</v>
      </c>
      <c r="C20" s="93"/>
      <c r="D20" s="92"/>
      <c r="F20" s="103"/>
      <c r="G20" s="105"/>
      <c r="H20" s="106"/>
      <c r="I20" s="105"/>
      <c r="J20" s="105"/>
      <c r="K20" s="105"/>
      <c r="L20" s="104"/>
    </row>
    <row r="21" spans="1:12" ht="18" customHeight="1" x14ac:dyDescent="0.25">
      <c r="A21" s="92" t="s">
        <v>42</v>
      </c>
      <c r="C21" s="93"/>
      <c r="D21" s="92"/>
      <c r="F21" s="103"/>
      <c r="J21" s="105"/>
      <c r="K21" s="105"/>
      <c r="L21" s="104"/>
    </row>
    <row r="22" spans="1:12" ht="18" customHeight="1" x14ac:dyDescent="0.25">
      <c r="A22" t="s">
        <v>43</v>
      </c>
      <c r="C22" s="93"/>
      <c r="D22" s="92"/>
      <c r="F22" s="103"/>
      <c r="J22" s="105"/>
      <c r="K22" s="105"/>
      <c r="L22" s="104"/>
    </row>
    <row r="23" spans="1:12" ht="18" customHeight="1" x14ac:dyDescent="0.25">
      <c r="A23" s="9"/>
      <c r="F23" s="103"/>
      <c r="J23" s="105"/>
      <c r="K23" s="105"/>
      <c r="L23" s="104"/>
    </row>
    <row r="24" spans="1:12" s="34" customFormat="1" ht="20.100000000000001" customHeight="1" x14ac:dyDescent="0.25">
      <c r="A24" s="50" t="s">
        <v>104</v>
      </c>
      <c r="C24" s="91"/>
      <c r="D24" s="41"/>
      <c r="F24" s="40"/>
      <c r="L24" s="42"/>
    </row>
    <row r="25" spans="1:12" ht="18" customHeight="1" x14ac:dyDescent="0.25">
      <c r="A25" s="107" t="s">
        <v>51</v>
      </c>
      <c r="B25" s="27"/>
      <c r="C25" s="145">
        <f>Personalkosten!M5</f>
        <v>0</v>
      </c>
      <c r="D25" s="106"/>
      <c r="F25" s="105"/>
      <c r="L25" s="104"/>
    </row>
    <row r="26" spans="1:12" ht="18" customHeight="1" x14ac:dyDescent="0.25">
      <c r="A26" s="107" t="s">
        <v>16</v>
      </c>
      <c r="B26" s="27"/>
      <c r="C26" s="145">
        <f>'Sachbericht - Sachkosten'!C69</f>
        <v>0</v>
      </c>
      <c r="D26" s="106"/>
      <c r="F26" s="105"/>
      <c r="L26" s="104"/>
    </row>
    <row r="27" spans="1:12" ht="18" customHeight="1" x14ac:dyDescent="0.25">
      <c r="A27" s="108" t="s">
        <v>0</v>
      </c>
      <c r="B27" s="109"/>
      <c r="C27" s="146">
        <f>SUM(C25:C26)</f>
        <v>0</v>
      </c>
      <c r="D27" s="110"/>
      <c r="F27" s="105"/>
      <c r="L27" s="104"/>
    </row>
    <row r="28" spans="1:12" ht="18" customHeight="1" x14ac:dyDescent="0.3">
      <c r="A28" s="11"/>
      <c r="B28" s="21"/>
      <c r="C28" s="43"/>
      <c r="D28" s="7"/>
      <c r="F28" s="6"/>
      <c r="L28" s="8"/>
    </row>
    <row r="29" spans="1:12" ht="18" customHeight="1" x14ac:dyDescent="0.25">
      <c r="A29" s="141" t="s">
        <v>126</v>
      </c>
      <c r="B29" s="111"/>
      <c r="C29" s="112"/>
      <c r="D29" s="106"/>
      <c r="F29" s="189" t="s">
        <v>184</v>
      </c>
      <c r="L29" s="104"/>
    </row>
    <row r="30" spans="1:12" ht="18" customHeight="1" x14ac:dyDescent="0.25">
      <c r="A30" s="191" t="s">
        <v>184</v>
      </c>
      <c r="B30" s="113" t="s">
        <v>183</v>
      </c>
      <c r="C30" s="114"/>
      <c r="D30" s="115"/>
      <c r="E30" s="34"/>
      <c r="F30" s="187" t="s">
        <v>4</v>
      </c>
      <c r="L30" s="117"/>
    </row>
    <row r="31" spans="1:12" ht="18" customHeight="1" x14ac:dyDescent="0.25">
      <c r="A31" s="191" t="s">
        <v>184</v>
      </c>
      <c r="B31" s="113" t="s">
        <v>182</v>
      </c>
      <c r="C31" s="114"/>
      <c r="D31" s="115"/>
      <c r="E31" s="5"/>
      <c r="F31" s="188" t="s">
        <v>5</v>
      </c>
      <c r="L31" s="117"/>
    </row>
    <row r="32" spans="1:12" ht="18" customHeight="1" x14ac:dyDescent="0.25">
      <c r="A32" s="191" t="s">
        <v>184</v>
      </c>
      <c r="B32" s="113" t="s">
        <v>181</v>
      </c>
      <c r="C32" s="114"/>
      <c r="D32" s="115"/>
      <c r="E32" s="121"/>
      <c r="F32" s="116"/>
      <c r="L32" s="117"/>
    </row>
    <row r="33" spans="1:12" s="34" customFormat="1" ht="18" customHeight="1" x14ac:dyDescent="0.25">
      <c r="A33" s="89"/>
      <c r="B33" s="49"/>
      <c r="C33" s="45"/>
      <c r="D33" s="46"/>
      <c r="E33" s="121"/>
      <c r="F33" s="47"/>
      <c r="L33" s="48"/>
    </row>
    <row r="34" spans="1:12" ht="15.75" x14ac:dyDescent="0.25">
      <c r="A34" s="50" t="s">
        <v>47</v>
      </c>
      <c r="B34" s="5"/>
      <c r="C34" s="44"/>
      <c r="D34" s="5"/>
      <c r="E34" s="5"/>
      <c r="F34" s="5"/>
      <c r="G34" s="6"/>
      <c r="H34" s="7"/>
      <c r="I34" s="6"/>
      <c r="J34" s="6"/>
      <c r="K34" s="6"/>
      <c r="L34" s="8"/>
    </row>
    <row r="35" spans="1:12" s="126" customFormat="1" ht="12.75" x14ac:dyDescent="0.2">
      <c r="A35" s="120" t="s">
        <v>179</v>
      </c>
      <c r="B35" s="121"/>
      <c r="C35" s="122"/>
      <c r="D35" s="121"/>
      <c r="E35" s="5"/>
      <c r="F35" s="121"/>
      <c r="G35" s="123"/>
      <c r="H35" s="124"/>
      <c r="I35" s="123"/>
      <c r="J35" s="123"/>
      <c r="K35" s="123"/>
      <c r="L35" s="125"/>
    </row>
    <row r="36" spans="1:12" s="126" customFormat="1" ht="12.75" x14ac:dyDescent="0.2">
      <c r="A36" s="120" t="s">
        <v>180</v>
      </c>
      <c r="B36" s="121"/>
      <c r="C36" s="122"/>
      <c r="D36" s="121"/>
      <c r="E36" s="5"/>
      <c r="F36" s="121"/>
      <c r="G36" s="123"/>
      <c r="H36" s="124"/>
      <c r="I36" s="123"/>
      <c r="J36" s="123"/>
      <c r="K36" s="123"/>
      <c r="L36" s="125"/>
    </row>
    <row r="37" spans="1:12" ht="18.75" x14ac:dyDescent="0.3">
      <c r="A37" s="127" t="s">
        <v>46</v>
      </c>
      <c r="B37" s="11"/>
      <c r="C37" s="162"/>
      <c r="D37" s="10"/>
      <c r="E37" s="5"/>
      <c r="F37" s="5"/>
      <c r="G37" s="6"/>
      <c r="H37" s="7"/>
      <c r="I37" s="6"/>
      <c r="J37" s="6"/>
      <c r="K37" s="6"/>
      <c r="L37" s="8"/>
    </row>
    <row r="38" spans="1:12" ht="18.75" x14ac:dyDescent="0.25">
      <c r="A38" s="127" t="s">
        <v>45</v>
      </c>
      <c r="B38" s="84"/>
      <c r="C38" s="163"/>
      <c r="D38" s="10"/>
      <c r="E38" s="5"/>
      <c r="F38" s="5"/>
      <c r="G38" s="6"/>
      <c r="H38" s="7"/>
      <c r="I38" s="6"/>
      <c r="J38" s="6"/>
      <c r="K38" s="6"/>
      <c r="L38" s="8"/>
    </row>
    <row r="39" spans="1:12" ht="18.75" x14ac:dyDescent="0.3">
      <c r="A39" s="127"/>
      <c r="B39" s="84"/>
      <c r="C39" s="88"/>
      <c r="D39" s="10"/>
      <c r="F39" s="5"/>
      <c r="G39" s="6"/>
      <c r="H39" s="7"/>
      <c r="I39" s="6"/>
      <c r="J39" s="6"/>
      <c r="K39" s="6"/>
      <c r="L39" s="8"/>
    </row>
    <row r="40" spans="1:12" ht="18.75" x14ac:dyDescent="0.3">
      <c r="A40" s="127" t="s">
        <v>168</v>
      </c>
      <c r="B40" s="84"/>
      <c r="C40" s="85"/>
      <c r="D40" s="10"/>
      <c r="F40" s="5"/>
      <c r="G40" s="6"/>
      <c r="H40" s="7"/>
      <c r="I40" s="6"/>
      <c r="J40" s="6"/>
      <c r="K40" s="6"/>
      <c r="L40" s="8"/>
    </row>
    <row r="41" spans="1:12" ht="47.25" customHeight="1" x14ac:dyDescent="0.25">
      <c r="A41" s="87"/>
      <c r="B41" s="84"/>
      <c r="C41" s="190" t="str">
        <f>IF(AND(A30="ja",A31="ja",A32="ja"),"","Abrechnung unvollständig!")</f>
        <v>Abrechnung unvollständig!</v>
      </c>
      <c r="D41" s="15"/>
      <c r="F41" s="5"/>
      <c r="G41" s="6"/>
      <c r="H41" s="7"/>
      <c r="I41" s="6"/>
      <c r="J41" s="6"/>
      <c r="K41" s="6"/>
      <c r="L41" s="8"/>
    </row>
    <row r="42" spans="1:12" ht="18.75" x14ac:dyDescent="0.3">
      <c r="B42" s="86"/>
      <c r="C42" s="12"/>
    </row>
    <row r="46" spans="1:12" x14ac:dyDescent="0.25">
      <c r="A46" t="s">
        <v>157</v>
      </c>
    </row>
  </sheetData>
  <sheetProtection algorithmName="SHA-512" hashValue="Ie+It/Ji2uUq7PKMIMQ+SAy55rRDFVoNVNrZqBplvqcERVkyMoQlwKdToTsXUcbKShBQYxdHaIBpRPchuEc9sw==" saltValue="ZgaoNixXhB9+C0Qt6PARog==" spinCount="100000" sheet="1" selectLockedCells="1"/>
  <conditionalFormatting sqref="A30:A32">
    <cfRule type="cellIs" dxfId="47" priority="1" operator="equal">
      <formula>$F$31</formula>
    </cfRule>
    <cfRule type="cellIs" dxfId="46" priority="2" operator="equal">
      <formula>$F$30</formula>
    </cfRule>
  </conditionalFormatting>
  <conditionalFormatting sqref="A30:B32">
    <cfRule type="expression" dxfId="45" priority="4">
      <formula>$A30=FALSE</formula>
    </cfRule>
  </conditionalFormatting>
  <dataValidations count="4">
    <dataValidation type="date" allowBlank="1" showInputMessage="1" showErrorMessage="1" sqref="C8:D8" xr:uid="{96695273-051A-420F-A6B2-627DDD7EDA79}">
      <formula1>44927</formula1>
      <formula2>TODAY()</formula2>
    </dataValidation>
    <dataValidation type="whole" allowBlank="1" showInputMessage="1" showErrorMessage="1" sqref="C11:D12" xr:uid="{69FE93DF-B5B2-4629-A0F0-01049679CA9E}">
      <formula1>0</formula1>
      <formula2>25</formula2>
    </dataValidation>
    <dataValidation type="list" allowBlank="1" showInputMessage="1" showErrorMessage="1" sqref="A28" xr:uid="{EB0294E1-DF4E-43CB-BE41-D151FAD819E1}">
      <formula1>#REF!</formula1>
    </dataValidation>
    <dataValidation type="list" allowBlank="1" showInputMessage="1" showErrorMessage="1" sqref="A30:A32" xr:uid="{22FE1411-0664-4D00-BA34-40F633AB94A7}">
      <formula1>$F$29:$F$31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34EDC-8486-4FC2-8EF2-B2EB273BB2CF}">
  <sheetPr codeName="Tabelle3">
    <tabColor theme="9"/>
    <pageSetUpPr fitToPage="1"/>
  </sheetPr>
  <dimension ref="A1:Y63"/>
  <sheetViews>
    <sheetView showGridLines="0" showRuler="0" topLeftCell="A5" zoomScaleNormal="100" zoomScalePageLayoutView="55" workbookViewId="0">
      <selection activeCell="E7" sqref="E7"/>
    </sheetView>
  </sheetViews>
  <sheetFormatPr baseColWidth="10" defaultRowHeight="15" x14ac:dyDescent="0.25"/>
  <cols>
    <col min="1" max="1" width="15.42578125" customWidth="1"/>
    <col min="2" max="2" width="9.85546875" customWidth="1"/>
    <col min="3" max="3" width="6.5703125" customWidth="1"/>
    <col min="4" max="4" width="22.85546875" bestFit="1" customWidth="1"/>
    <col min="5" max="5" width="27.140625" customWidth="1"/>
    <col min="6" max="6" width="10" customWidth="1"/>
    <col min="7" max="7" width="11.140625" customWidth="1"/>
    <col min="10" max="10" width="8.140625" customWidth="1"/>
    <col min="11" max="11" width="7.140625" style="3" customWidth="1"/>
    <col min="12" max="12" width="8.85546875" customWidth="1"/>
    <col min="13" max="13" width="12.42578125" style="3" customWidth="1"/>
    <col min="14" max="15" width="12.42578125" style="3" hidden="1" customWidth="1"/>
    <col min="16" max="16" width="12.42578125" style="3" customWidth="1"/>
    <col min="17" max="17" width="19.140625" bestFit="1" customWidth="1"/>
    <col min="18" max="18" width="38.140625" customWidth="1"/>
    <col min="19" max="19" width="10.7109375" hidden="1" customWidth="1"/>
    <col min="20" max="25" width="11.42578125" hidden="1" customWidth="1"/>
  </cols>
  <sheetData>
    <row r="1" spans="1:25" ht="18.75" x14ac:dyDescent="0.25">
      <c r="A1" s="1" t="s">
        <v>48</v>
      </c>
      <c r="B1" s="1"/>
      <c r="C1" s="1"/>
      <c r="D1" s="1"/>
      <c r="M1"/>
      <c r="P1"/>
      <c r="T1" s="3"/>
    </row>
    <row r="2" spans="1:25" ht="18.75" x14ac:dyDescent="0.25">
      <c r="A2" s="13" t="s">
        <v>195</v>
      </c>
      <c r="B2" s="13"/>
      <c r="C2" s="13"/>
      <c r="D2" s="13"/>
      <c r="M2"/>
      <c r="P2"/>
      <c r="S2" s="14"/>
      <c r="T2" s="3"/>
      <c r="W2" s="15"/>
      <c r="X2" s="14"/>
    </row>
    <row r="3" spans="1:25" ht="23.25" x14ac:dyDescent="0.35">
      <c r="A3" s="2" t="s">
        <v>51</v>
      </c>
      <c r="B3" s="2"/>
      <c r="C3" s="2"/>
      <c r="D3" s="2"/>
      <c r="F3" s="16"/>
      <c r="G3" s="16"/>
      <c r="M3"/>
      <c r="N3" s="67" t="s">
        <v>131</v>
      </c>
      <c r="O3" s="67" t="s">
        <v>131</v>
      </c>
      <c r="P3"/>
      <c r="Q3" s="12"/>
      <c r="R3" s="12"/>
      <c r="S3" s="33"/>
      <c r="T3" s="33"/>
      <c r="W3" s="15"/>
      <c r="X3" s="14"/>
    </row>
    <row r="4" spans="1:25" ht="15.75" thickBot="1" x14ac:dyDescent="0.3">
      <c r="A4" s="192" t="str">
        <f>IF(Deckblatt!C7=0,"Vorgangsnummer noch nicht eingetragen (siehe Deckblatt)","Vorgangsnummer: "&amp;Deckblatt!C7)</f>
        <v>Vorgangsnummer noch nicht eingetragen (siehe Deckblatt)</v>
      </c>
      <c r="S4" s="14"/>
      <c r="W4" s="15"/>
      <c r="X4" s="14"/>
    </row>
    <row r="5" spans="1:25" ht="30" customHeight="1" thickBot="1" x14ac:dyDescent="0.3">
      <c r="A5" s="4" t="s">
        <v>3</v>
      </c>
      <c r="B5" s="4"/>
      <c r="C5" s="4"/>
      <c r="D5" s="4"/>
      <c r="F5" s="68"/>
      <c r="G5" s="68"/>
      <c r="J5" s="69"/>
      <c r="K5" s="70"/>
      <c r="L5" s="81" t="s">
        <v>0</v>
      </c>
      <c r="M5" s="82">
        <f>SUM(M7:M52)</f>
        <v>0</v>
      </c>
      <c r="N5" s="71"/>
      <c r="O5" s="71"/>
      <c r="P5" s="72"/>
      <c r="S5" s="15"/>
      <c r="T5" s="14"/>
      <c r="W5" s="15"/>
      <c r="X5" s="15"/>
    </row>
    <row r="6" spans="1:25" ht="45.75" thickBot="1" x14ac:dyDescent="0.3">
      <c r="A6" s="150" t="s">
        <v>62</v>
      </c>
      <c r="B6" s="151" t="s">
        <v>170</v>
      </c>
      <c r="C6" s="152" t="s">
        <v>103</v>
      </c>
      <c r="D6" s="153" t="s">
        <v>15</v>
      </c>
      <c r="E6" s="236" t="s">
        <v>6</v>
      </c>
      <c r="F6" s="154" t="s">
        <v>66</v>
      </c>
      <c r="G6" s="155" t="s">
        <v>171</v>
      </c>
      <c r="H6" s="156" t="s">
        <v>173</v>
      </c>
      <c r="I6" s="157" t="s">
        <v>153</v>
      </c>
      <c r="J6" s="158" t="s">
        <v>141</v>
      </c>
      <c r="K6" s="159" t="s">
        <v>2</v>
      </c>
      <c r="L6" s="158" t="s">
        <v>142</v>
      </c>
      <c r="M6" s="158" t="s">
        <v>1</v>
      </c>
      <c r="N6" s="160" t="s">
        <v>130</v>
      </c>
      <c r="O6" s="160" t="s">
        <v>132</v>
      </c>
      <c r="P6" s="238" t="s">
        <v>178</v>
      </c>
      <c r="Q6" s="158" t="s">
        <v>128</v>
      </c>
      <c r="R6" s="161" t="s">
        <v>129</v>
      </c>
      <c r="W6" s="15"/>
      <c r="X6" s="14"/>
    </row>
    <row r="7" spans="1:25" s="22" customFormat="1" x14ac:dyDescent="0.25">
      <c r="A7" s="193"/>
      <c r="B7" s="194"/>
      <c r="C7" s="194"/>
      <c r="D7" s="195"/>
      <c r="E7" s="194"/>
      <c r="F7" s="233"/>
      <c r="G7" s="196"/>
      <c r="H7" s="197"/>
      <c r="I7" s="198"/>
      <c r="J7" s="199">
        <f t="shared" ref="J7:J8" si="0">IF(L7="ja",K7*1.75,K7*0.75)</f>
        <v>0</v>
      </c>
      <c r="K7" s="200"/>
      <c r="L7" s="201" t="str">
        <f>IF(AND(E7="Durchführung Module",B7="intern"),"ja","nein")</f>
        <v>nein</v>
      </c>
      <c r="M7" s="202">
        <f t="shared" ref="M7:M52" si="1">IF(B7="extern",I7*K7,H7*J7)</f>
        <v>0</v>
      </c>
      <c r="N7" s="203">
        <f>IF(L7="nein",1,1.75)</f>
        <v>1</v>
      </c>
      <c r="O7" s="204">
        <f>IF(B7="extern",I7,H7*0.75)</f>
        <v>0</v>
      </c>
      <c r="P7" s="205" t="str">
        <f>IF(OR(E7="Zeitzuschlag",E7="Fehlzeiten",E7="weitere Tätigkeit",A7="Weitere Funktion"),"ja","")</f>
        <v/>
      </c>
      <c r="Q7" s="206" t="str">
        <f t="shared" ref="Q7:Q15" si="2">IF(P7="ja","Referenz "&amp;ROW()&amp;" eintragen","")</f>
        <v/>
      </c>
      <c r="R7" s="237" t="str">
        <f>IF(E7="Fehlzeiten","Berechnungshilfe AG-Brutto mitschicken",IF(E7="Zeitzuschlag","Bitte Berechnung im Sachbericht - Personalkosten aufführen",""))</f>
        <v/>
      </c>
      <c r="S7" s="207" t="s">
        <v>63</v>
      </c>
      <c r="V7" s="207" t="s">
        <v>66</v>
      </c>
    </row>
    <row r="8" spans="1:25" s="22" customFormat="1" x14ac:dyDescent="0.25">
      <c r="A8" s="208"/>
      <c r="B8" s="209"/>
      <c r="C8" s="209"/>
      <c r="D8" s="210" t="str">
        <f t="shared" ref="D8:D52" si="3">A8&amp;" "&amp;B8&amp;" "&amp;C8</f>
        <v xml:space="preserve">  </v>
      </c>
      <c r="E8" s="209"/>
      <c r="F8" s="234"/>
      <c r="G8" s="211"/>
      <c r="H8" s="212"/>
      <c r="I8" s="213"/>
      <c r="J8" s="199">
        <f t="shared" si="0"/>
        <v>0</v>
      </c>
      <c r="K8" s="199"/>
      <c r="L8" s="214" t="str">
        <f t="shared" ref="L8:L52" si="4">IF(AND(E8="Durchführung Module",B8="intern"),"ja","nein")</f>
        <v>nein</v>
      </c>
      <c r="M8" s="215">
        <f t="shared" si="1"/>
        <v>0</v>
      </c>
      <c r="N8" s="216">
        <f t="shared" ref="N8:N51" si="5">IF(L8="nein",1,1.75)</f>
        <v>1</v>
      </c>
      <c r="O8" s="217">
        <f t="shared" ref="O8:O51" si="6">IF(B8="extern",I8,H8*0.75)</f>
        <v>0</v>
      </c>
      <c r="P8" s="239" t="str">
        <f t="shared" ref="P8:P52" si="7">IF(OR(E8="Zeitzuschlag",E8="Fehlzeiten",E8="weitere Tätigkeit",A8="Weitere Funktion"),"ja","")</f>
        <v/>
      </c>
      <c r="Q8" s="218" t="str">
        <f t="shared" si="2"/>
        <v/>
      </c>
      <c r="R8" s="240" t="str">
        <f t="shared" ref="R8:R52" si="8">IF(E8="Fehlzeiten","Berechnungshilfe AG-Brutto mitschicken",IF(E8="Zeitzuschlag","Bitte Berechnung im Sachbericht - Personalkosten aufführen",""))</f>
        <v/>
      </c>
      <c r="S8" s="219" t="s">
        <v>154</v>
      </c>
      <c r="V8" s="22" t="s">
        <v>67</v>
      </c>
    </row>
    <row r="9" spans="1:25" s="22" customFormat="1" x14ac:dyDescent="0.25">
      <c r="A9" s="208"/>
      <c r="B9" s="209"/>
      <c r="C9" s="209"/>
      <c r="D9" s="210" t="str">
        <f t="shared" si="3"/>
        <v xml:space="preserve">  </v>
      </c>
      <c r="E9" s="209"/>
      <c r="F9" s="234"/>
      <c r="G9" s="211"/>
      <c r="H9" s="212"/>
      <c r="I9" s="213"/>
      <c r="J9" s="199">
        <f>IF(L9="ja",K9*1.75,K9*0.75)</f>
        <v>0</v>
      </c>
      <c r="K9" s="199"/>
      <c r="L9" s="214" t="str">
        <f t="shared" si="4"/>
        <v>nein</v>
      </c>
      <c r="M9" s="215">
        <f t="shared" si="1"/>
        <v>0</v>
      </c>
      <c r="N9" s="216">
        <f t="shared" si="5"/>
        <v>1</v>
      </c>
      <c r="O9" s="217">
        <f>IF(B9="extern",I9,H10*0.75)</f>
        <v>0</v>
      </c>
      <c r="P9" s="239" t="str">
        <f t="shared" si="7"/>
        <v/>
      </c>
      <c r="Q9" s="218" t="str">
        <f t="shared" si="2"/>
        <v/>
      </c>
      <c r="R9" s="240" t="str">
        <f t="shared" si="8"/>
        <v/>
      </c>
      <c r="S9" s="219" t="s">
        <v>55</v>
      </c>
      <c r="V9" s="22" t="s">
        <v>68</v>
      </c>
    </row>
    <row r="10" spans="1:25" s="22" customFormat="1" x14ac:dyDescent="0.25">
      <c r="A10" s="208"/>
      <c r="B10" s="209"/>
      <c r="C10" s="209"/>
      <c r="D10" s="210" t="str">
        <f t="shared" si="3"/>
        <v xml:space="preserve">  </v>
      </c>
      <c r="E10" s="209"/>
      <c r="F10" s="234"/>
      <c r="G10" s="211"/>
      <c r="H10" s="212"/>
      <c r="I10" s="213"/>
      <c r="J10" s="199">
        <f t="shared" ref="J10:J52" si="9">IF(L10="ja",K10*1.75,K10*0.75)</f>
        <v>0</v>
      </c>
      <c r="K10" s="199"/>
      <c r="L10" s="214" t="str">
        <f t="shared" si="4"/>
        <v>nein</v>
      </c>
      <c r="M10" s="215">
        <f t="shared" si="1"/>
        <v>0</v>
      </c>
      <c r="N10" s="216">
        <f t="shared" si="5"/>
        <v>1</v>
      </c>
      <c r="O10" s="217" t="e">
        <f>IF(B10="extern",I10,#REF!*0.75)</f>
        <v>#REF!</v>
      </c>
      <c r="P10" s="239" t="str">
        <f t="shared" si="7"/>
        <v/>
      </c>
      <c r="Q10" s="218" t="str">
        <f t="shared" si="2"/>
        <v/>
      </c>
      <c r="R10" s="240" t="str">
        <f t="shared" si="8"/>
        <v/>
      </c>
      <c r="S10" s="219" t="s">
        <v>10</v>
      </c>
      <c r="V10" s="22" t="s">
        <v>69</v>
      </c>
    </row>
    <row r="11" spans="1:25" s="22" customFormat="1" ht="15.75" thickBot="1" x14ac:dyDescent="0.3">
      <c r="A11" s="208"/>
      <c r="B11" s="209"/>
      <c r="C11" s="209"/>
      <c r="D11" s="210" t="str">
        <f t="shared" si="3"/>
        <v xml:space="preserve">  </v>
      </c>
      <c r="E11" s="209"/>
      <c r="F11" s="234"/>
      <c r="G11" s="211"/>
      <c r="H11" s="212"/>
      <c r="I11" s="213"/>
      <c r="J11" s="199">
        <f t="shared" si="9"/>
        <v>0</v>
      </c>
      <c r="K11" s="199"/>
      <c r="L11" s="214" t="str">
        <f t="shared" si="4"/>
        <v>nein</v>
      </c>
      <c r="M11" s="215">
        <f t="shared" si="1"/>
        <v>0</v>
      </c>
      <c r="N11" s="216">
        <f t="shared" si="5"/>
        <v>1</v>
      </c>
      <c r="O11" s="217">
        <f t="shared" si="6"/>
        <v>0</v>
      </c>
      <c r="P11" s="239" t="str">
        <f t="shared" si="7"/>
        <v/>
      </c>
      <c r="Q11" s="218" t="str">
        <f t="shared" si="2"/>
        <v/>
      </c>
      <c r="R11" s="240" t="str">
        <f t="shared" si="8"/>
        <v/>
      </c>
      <c r="S11" s="219" t="s">
        <v>64</v>
      </c>
    </row>
    <row r="12" spans="1:25" s="22" customFormat="1" ht="16.5" thickTop="1" thickBot="1" x14ac:dyDescent="0.3">
      <c r="A12" s="208"/>
      <c r="B12" s="209"/>
      <c r="C12" s="209"/>
      <c r="D12" s="210" t="str">
        <f t="shared" si="3"/>
        <v xml:space="preserve">  </v>
      </c>
      <c r="E12" s="209"/>
      <c r="F12" s="234"/>
      <c r="G12" s="211"/>
      <c r="H12" s="212"/>
      <c r="I12" s="213"/>
      <c r="J12" s="199">
        <f t="shared" si="9"/>
        <v>0</v>
      </c>
      <c r="K12" s="199"/>
      <c r="L12" s="214" t="str">
        <f t="shared" si="4"/>
        <v>nein</v>
      </c>
      <c r="M12" s="215">
        <f t="shared" si="1"/>
        <v>0</v>
      </c>
      <c r="N12" s="216">
        <f t="shared" si="5"/>
        <v>1</v>
      </c>
      <c r="O12" s="217">
        <f t="shared" si="6"/>
        <v>0</v>
      </c>
      <c r="P12" s="239" t="str">
        <f t="shared" si="7"/>
        <v/>
      </c>
      <c r="Q12" s="218" t="str">
        <f t="shared" si="2"/>
        <v/>
      </c>
      <c r="R12" s="240" t="str">
        <f t="shared" si="8"/>
        <v/>
      </c>
      <c r="S12" s="219" t="s">
        <v>11</v>
      </c>
      <c r="V12" s="207" t="s">
        <v>14</v>
      </c>
      <c r="Y12" s="220"/>
    </row>
    <row r="13" spans="1:25" s="22" customFormat="1" ht="15.75" thickTop="1" x14ac:dyDescent="0.25">
      <c r="A13" s="208"/>
      <c r="B13" s="209"/>
      <c r="C13" s="209"/>
      <c r="D13" s="210" t="str">
        <f t="shared" si="3"/>
        <v xml:space="preserve">  </v>
      </c>
      <c r="E13" s="209"/>
      <c r="F13" s="234"/>
      <c r="G13" s="211"/>
      <c r="H13" s="212"/>
      <c r="I13" s="213"/>
      <c r="J13" s="199">
        <f>IF(L13="ja",K13*1.75,K13*0.75)</f>
        <v>0</v>
      </c>
      <c r="K13" s="199"/>
      <c r="L13" s="214" t="str">
        <f t="shared" si="4"/>
        <v>nein</v>
      </c>
      <c r="M13" s="215">
        <f t="shared" si="1"/>
        <v>0</v>
      </c>
      <c r="N13" s="216">
        <f t="shared" si="5"/>
        <v>1</v>
      </c>
      <c r="O13" s="217">
        <f t="shared" si="6"/>
        <v>0</v>
      </c>
      <c r="P13" s="239" t="str">
        <f t="shared" si="7"/>
        <v/>
      </c>
      <c r="Q13" s="218" t="str">
        <f t="shared" si="2"/>
        <v/>
      </c>
      <c r="R13" s="240" t="str">
        <f t="shared" si="8"/>
        <v/>
      </c>
      <c r="S13" s="219" t="s">
        <v>65</v>
      </c>
      <c r="V13" s="20" t="s">
        <v>7</v>
      </c>
      <c r="Y13" s="19"/>
    </row>
    <row r="14" spans="1:25" s="22" customFormat="1" x14ac:dyDescent="0.25">
      <c r="A14" s="208"/>
      <c r="B14" s="209"/>
      <c r="C14" s="209"/>
      <c r="D14" s="210" t="str">
        <f t="shared" si="3"/>
        <v xml:space="preserve">  </v>
      </c>
      <c r="E14" s="209"/>
      <c r="F14" s="234"/>
      <c r="G14" s="211"/>
      <c r="H14" s="212"/>
      <c r="I14" s="213"/>
      <c r="J14" s="199">
        <f>IF(L14="ja",K14*1.75,K14*0.75)</f>
        <v>0</v>
      </c>
      <c r="K14" s="199"/>
      <c r="L14" s="214" t="str">
        <f t="shared" si="4"/>
        <v>nein</v>
      </c>
      <c r="M14" s="215">
        <f t="shared" si="1"/>
        <v>0</v>
      </c>
      <c r="N14" s="216">
        <f t="shared" si="5"/>
        <v>1</v>
      </c>
      <c r="O14" s="217">
        <f t="shared" si="6"/>
        <v>0</v>
      </c>
      <c r="P14" s="239" t="str">
        <f t="shared" si="7"/>
        <v/>
      </c>
      <c r="Q14" s="218" t="str">
        <f t="shared" si="2"/>
        <v/>
      </c>
      <c r="R14" s="240" t="str">
        <f t="shared" si="8"/>
        <v/>
      </c>
      <c r="S14" s="219"/>
      <c r="V14" s="20" t="s">
        <v>140</v>
      </c>
      <c r="Y14" s="19"/>
    </row>
    <row r="15" spans="1:25" s="22" customFormat="1" x14ac:dyDescent="0.25">
      <c r="A15" s="208"/>
      <c r="B15" s="209"/>
      <c r="C15" s="209"/>
      <c r="D15" s="210" t="str">
        <f t="shared" si="3"/>
        <v xml:space="preserve">  </v>
      </c>
      <c r="E15" s="209"/>
      <c r="F15" s="234"/>
      <c r="G15" s="211"/>
      <c r="H15" s="212"/>
      <c r="I15" s="213"/>
      <c r="J15" s="199">
        <f t="shared" si="9"/>
        <v>0</v>
      </c>
      <c r="K15" s="199"/>
      <c r="L15" s="214" t="str">
        <f t="shared" si="4"/>
        <v>nein</v>
      </c>
      <c r="M15" s="215">
        <f t="shared" si="1"/>
        <v>0</v>
      </c>
      <c r="N15" s="216">
        <f t="shared" si="5"/>
        <v>1</v>
      </c>
      <c r="O15" s="217">
        <f t="shared" si="6"/>
        <v>0</v>
      </c>
      <c r="P15" s="239" t="str">
        <f t="shared" si="7"/>
        <v/>
      </c>
      <c r="Q15" s="218" t="str">
        <f t="shared" si="2"/>
        <v/>
      </c>
      <c r="R15" s="240" t="str">
        <f t="shared" si="8"/>
        <v/>
      </c>
      <c r="S15" s="221" t="s">
        <v>52</v>
      </c>
      <c r="V15" s="20" t="s">
        <v>79</v>
      </c>
      <c r="Y15" s="19"/>
    </row>
    <row r="16" spans="1:25" s="22" customFormat="1" x14ac:dyDescent="0.25">
      <c r="A16" s="208"/>
      <c r="B16" s="209"/>
      <c r="C16" s="209"/>
      <c r="D16" s="210" t="str">
        <f t="shared" si="3"/>
        <v xml:space="preserve">  </v>
      </c>
      <c r="E16" s="209"/>
      <c r="F16" s="234"/>
      <c r="G16" s="211"/>
      <c r="H16" s="212"/>
      <c r="I16" s="213"/>
      <c r="J16" s="199">
        <f t="shared" si="9"/>
        <v>0</v>
      </c>
      <c r="K16" s="199"/>
      <c r="L16" s="214" t="str">
        <f t="shared" si="4"/>
        <v>nein</v>
      </c>
      <c r="M16" s="215">
        <f t="shared" si="1"/>
        <v>0</v>
      </c>
      <c r="N16" s="216">
        <f t="shared" si="5"/>
        <v>1</v>
      </c>
      <c r="O16" s="217">
        <f t="shared" si="6"/>
        <v>0</v>
      </c>
      <c r="P16" s="239" t="str">
        <f t="shared" si="7"/>
        <v/>
      </c>
      <c r="Q16" s="218" t="str">
        <f>IF(P16="ja","Referenz "&amp;ROW()&amp;" eintragen","")</f>
        <v/>
      </c>
      <c r="R16" s="240" t="str">
        <f t="shared" si="8"/>
        <v/>
      </c>
      <c r="S16" s="219" t="s">
        <v>53</v>
      </c>
      <c r="V16" s="20" t="s">
        <v>9</v>
      </c>
      <c r="Y16" s="19"/>
    </row>
    <row r="17" spans="1:25" s="22" customFormat="1" x14ac:dyDescent="0.25">
      <c r="A17" s="208"/>
      <c r="B17" s="209"/>
      <c r="C17" s="209"/>
      <c r="D17" s="210" t="str">
        <f t="shared" si="3"/>
        <v xml:space="preserve">  </v>
      </c>
      <c r="E17" s="209"/>
      <c r="F17" s="234"/>
      <c r="G17" s="211"/>
      <c r="H17" s="212"/>
      <c r="I17" s="213"/>
      <c r="J17" s="199">
        <f t="shared" si="9"/>
        <v>0</v>
      </c>
      <c r="K17" s="199"/>
      <c r="L17" s="214" t="str">
        <f t="shared" si="4"/>
        <v>nein</v>
      </c>
      <c r="M17" s="215">
        <f t="shared" si="1"/>
        <v>0</v>
      </c>
      <c r="N17" s="216">
        <f t="shared" si="5"/>
        <v>1</v>
      </c>
      <c r="O17" s="217">
        <f t="shared" si="6"/>
        <v>0</v>
      </c>
      <c r="P17" s="239" t="str">
        <f t="shared" si="7"/>
        <v/>
      </c>
      <c r="Q17" s="218" t="str">
        <f t="shared" ref="Q17:Q52" si="10">IF(P17="ja","Referenz "&amp;ROW()&amp;" eintragen","")</f>
        <v/>
      </c>
      <c r="R17" s="240" t="str">
        <f t="shared" si="8"/>
        <v/>
      </c>
      <c r="S17" s="219" t="s">
        <v>54</v>
      </c>
      <c r="V17" s="20" t="s">
        <v>190</v>
      </c>
      <c r="Y17" s="19"/>
    </row>
    <row r="18" spans="1:25" s="22" customFormat="1" x14ac:dyDescent="0.25">
      <c r="A18" s="208"/>
      <c r="B18" s="209"/>
      <c r="C18" s="209"/>
      <c r="D18" s="210" t="str">
        <f t="shared" si="3"/>
        <v xml:space="preserve">  </v>
      </c>
      <c r="E18" s="209"/>
      <c r="F18" s="234"/>
      <c r="G18" s="211"/>
      <c r="H18" s="212"/>
      <c r="I18" s="213"/>
      <c r="J18" s="199">
        <f t="shared" si="9"/>
        <v>0</v>
      </c>
      <c r="K18" s="199"/>
      <c r="L18" s="214" t="str">
        <f t="shared" si="4"/>
        <v>nein</v>
      </c>
      <c r="M18" s="215">
        <f t="shared" si="1"/>
        <v>0</v>
      </c>
      <c r="N18" s="216">
        <f t="shared" si="5"/>
        <v>1</v>
      </c>
      <c r="O18" s="217">
        <f t="shared" si="6"/>
        <v>0</v>
      </c>
      <c r="P18" s="239" t="str">
        <f t="shared" si="7"/>
        <v/>
      </c>
      <c r="Q18" s="218" t="str">
        <f t="shared" si="10"/>
        <v/>
      </c>
      <c r="R18" s="240" t="str">
        <f t="shared" si="8"/>
        <v/>
      </c>
      <c r="S18" s="22" t="s">
        <v>56</v>
      </c>
      <c r="V18" s="20" t="s">
        <v>191</v>
      </c>
      <c r="Y18" s="19"/>
    </row>
    <row r="19" spans="1:25" s="22" customFormat="1" x14ac:dyDescent="0.25">
      <c r="A19" s="208"/>
      <c r="B19" s="209"/>
      <c r="C19" s="209"/>
      <c r="D19" s="210" t="str">
        <f t="shared" si="3"/>
        <v xml:space="preserve">  </v>
      </c>
      <c r="E19" s="209"/>
      <c r="F19" s="234"/>
      <c r="G19" s="211"/>
      <c r="H19" s="212"/>
      <c r="I19" s="213"/>
      <c r="J19" s="199">
        <f t="shared" si="9"/>
        <v>0</v>
      </c>
      <c r="K19" s="199"/>
      <c r="L19" s="214" t="str">
        <f t="shared" si="4"/>
        <v>nein</v>
      </c>
      <c r="M19" s="215">
        <f t="shared" si="1"/>
        <v>0</v>
      </c>
      <c r="N19" s="216">
        <f t="shared" si="5"/>
        <v>1</v>
      </c>
      <c r="O19" s="217">
        <f t="shared" si="6"/>
        <v>0</v>
      </c>
      <c r="P19" s="239" t="str">
        <f t="shared" si="7"/>
        <v/>
      </c>
      <c r="Q19" s="218" t="str">
        <f t="shared" si="10"/>
        <v/>
      </c>
      <c r="R19" s="240" t="str">
        <f t="shared" si="8"/>
        <v/>
      </c>
      <c r="S19" s="22" t="s">
        <v>57</v>
      </c>
      <c r="V19" s="20" t="s">
        <v>192</v>
      </c>
      <c r="Y19" s="19"/>
    </row>
    <row r="20" spans="1:25" s="22" customFormat="1" x14ac:dyDescent="0.25">
      <c r="A20" s="208"/>
      <c r="B20" s="209"/>
      <c r="C20" s="209"/>
      <c r="D20" s="210" t="str">
        <f t="shared" si="3"/>
        <v xml:space="preserve">  </v>
      </c>
      <c r="E20" s="209"/>
      <c r="F20" s="234"/>
      <c r="G20" s="211"/>
      <c r="H20" s="212"/>
      <c r="I20" s="213"/>
      <c r="J20" s="199">
        <f t="shared" si="9"/>
        <v>0</v>
      </c>
      <c r="K20" s="199"/>
      <c r="L20" s="214" t="str">
        <f t="shared" si="4"/>
        <v>nein</v>
      </c>
      <c r="M20" s="215">
        <f t="shared" si="1"/>
        <v>0</v>
      </c>
      <c r="N20" s="216">
        <f t="shared" si="5"/>
        <v>1</v>
      </c>
      <c r="O20" s="217">
        <f t="shared" si="6"/>
        <v>0</v>
      </c>
      <c r="P20" s="239" t="str">
        <f t="shared" si="7"/>
        <v/>
      </c>
      <c r="Q20" s="218" t="str">
        <f t="shared" si="10"/>
        <v/>
      </c>
      <c r="R20" s="240" t="str">
        <f t="shared" si="8"/>
        <v/>
      </c>
      <c r="S20" s="22" t="s">
        <v>58</v>
      </c>
      <c r="V20" s="20" t="s">
        <v>193</v>
      </c>
      <c r="Y20" s="19"/>
    </row>
    <row r="21" spans="1:25" s="22" customFormat="1" x14ac:dyDescent="0.25">
      <c r="A21" s="208"/>
      <c r="B21" s="209"/>
      <c r="C21" s="209"/>
      <c r="D21" s="210" t="str">
        <f t="shared" si="3"/>
        <v xml:space="preserve">  </v>
      </c>
      <c r="E21" s="209"/>
      <c r="F21" s="234"/>
      <c r="G21" s="211"/>
      <c r="H21" s="212"/>
      <c r="I21" s="213"/>
      <c r="J21" s="199">
        <f t="shared" si="9"/>
        <v>0</v>
      </c>
      <c r="K21" s="199"/>
      <c r="L21" s="214" t="str">
        <f t="shared" si="4"/>
        <v>nein</v>
      </c>
      <c r="M21" s="215">
        <f t="shared" si="1"/>
        <v>0</v>
      </c>
      <c r="N21" s="216">
        <f t="shared" si="5"/>
        <v>1</v>
      </c>
      <c r="O21" s="217">
        <f t="shared" si="6"/>
        <v>0</v>
      </c>
      <c r="P21" s="239" t="str">
        <f t="shared" si="7"/>
        <v/>
      </c>
      <c r="Q21" s="218" t="str">
        <f t="shared" si="10"/>
        <v/>
      </c>
      <c r="R21" s="240" t="str">
        <f t="shared" si="8"/>
        <v/>
      </c>
      <c r="S21" s="22" t="s">
        <v>59</v>
      </c>
      <c r="V21" s="20" t="s">
        <v>13</v>
      </c>
      <c r="Y21" s="19"/>
    </row>
    <row r="22" spans="1:25" s="22" customFormat="1" x14ac:dyDescent="0.25">
      <c r="A22" s="208"/>
      <c r="B22" s="209"/>
      <c r="C22" s="209"/>
      <c r="D22" s="210" t="str">
        <f t="shared" ref="D22:D30" si="11">A22&amp;" "&amp;B22&amp;" "&amp;C22</f>
        <v xml:space="preserve">  </v>
      </c>
      <c r="E22" s="209"/>
      <c r="F22" s="234"/>
      <c r="G22" s="211"/>
      <c r="H22" s="212"/>
      <c r="I22" s="213"/>
      <c r="J22" s="199">
        <f t="shared" ref="J22:J30" si="12">IF(L22="ja",K22*1.75,K22*0.75)</f>
        <v>0</v>
      </c>
      <c r="K22" s="199"/>
      <c r="L22" s="214" t="str">
        <f t="shared" ref="L22:L30" si="13">IF(AND(E22="Durchführung Module",B22="intern"),"ja","nein")</f>
        <v>nein</v>
      </c>
      <c r="M22" s="215">
        <f t="shared" ref="M22:M30" si="14">IF(B22="extern",I22*K22,H22*J22)</f>
        <v>0</v>
      </c>
      <c r="N22" s="216">
        <f t="shared" ref="N22:N30" si="15">IF(L22="nein",1,1.75)</f>
        <v>1</v>
      </c>
      <c r="O22" s="217">
        <f t="shared" ref="O22:O30" si="16">IF(B22="extern",I22,H22*0.75)</f>
        <v>0</v>
      </c>
      <c r="P22" s="239" t="str">
        <f t="shared" si="7"/>
        <v/>
      </c>
      <c r="Q22" s="218" t="str">
        <f t="shared" ref="Q22:Q30" si="17">IF(P22="ja","Referenz "&amp;ROW()&amp;" eintragen","")</f>
        <v/>
      </c>
      <c r="R22" s="240" t="str">
        <f t="shared" si="8"/>
        <v/>
      </c>
      <c r="V22" s="20" t="s">
        <v>12</v>
      </c>
      <c r="Y22" s="19"/>
    </row>
    <row r="23" spans="1:25" s="22" customFormat="1" x14ac:dyDescent="0.25">
      <c r="A23" s="208"/>
      <c r="B23" s="209"/>
      <c r="C23" s="209"/>
      <c r="D23" s="210" t="str">
        <f t="shared" si="11"/>
        <v xml:space="preserve">  </v>
      </c>
      <c r="E23" s="209"/>
      <c r="F23" s="234"/>
      <c r="G23" s="211"/>
      <c r="H23" s="212"/>
      <c r="I23" s="213"/>
      <c r="J23" s="199">
        <f t="shared" si="12"/>
        <v>0</v>
      </c>
      <c r="K23" s="199"/>
      <c r="L23" s="214" t="str">
        <f t="shared" si="13"/>
        <v>nein</v>
      </c>
      <c r="M23" s="215">
        <f t="shared" si="14"/>
        <v>0</v>
      </c>
      <c r="N23" s="216">
        <f t="shared" si="15"/>
        <v>1</v>
      </c>
      <c r="O23" s="217">
        <f t="shared" si="16"/>
        <v>0</v>
      </c>
      <c r="P23" s="239" t="str">
        <f t="shared" si="7"/>
        <v/>
      </c>
      <c r="Q23" s="218" t="str">
        <f t="shared" si="17"/>
        <v/>
      </c>
      <c r="R23" s="240" t="str">
        <f t="shared" si="8"/>
        <v/>
      </c>
      <c r="S23" s="207" t="s">
        <v>103</v>
      </c>
      <c r="V23" s="20" t="s">
        <v>78</v>
      </c>
      <c r="Y23" s="19"/>
    </row>
    <row r="24" spans="1:25" s="22" customFormat="1" x14ac:dyDescent="0.25">
      <c r="A24" s="208"/>
      <c r="B24" s="209"/>
      <c r="C24" s="209"/>
      <c r="D24" s="210" t="str">
        <f t="shared" si="11"/>
        <v xml:space="preserve">  </v>
      </c>
      <c r="E24" s="209"/>
      <c r="F24" s="234"/>
      <c r="G24" s="211"/>
      <c r="H24" s="212"/>
      <c r="I24" s="213"/>
      <c r="J24" s="199">
        <f t="shared" si="12"/>
        <v>0</v>
      </c>
      <c r="K24" s="199"/>
      <c r="L24" s="214" t="str">
        <f t="shared" si="13"/>
        <v>nein</v>
      </c>
      <c r="M24" s="215">
        <f t="shared" si="14"/>
        <v>0</v>
      </c>
      <c r="N24" s="216">
        <f t="shared" si="15"/>
        <v>1</v>
      </c>
      <c r="O24" s="217">
        <f t="shared" si="16"/>
        <v>0</v>
      </c>
      <c r="P24" s="239" t="str">
        <f t="shared" si="7"/>
        <v/>
      </c>
      <c r="Q24" s="218" t="str">
        <f t="shared" si="17"/>
        <v/>
      </c>
      <c r="R24" s="240" t="str">
        <f t="shared" si="8"/>
        <v/>
      </c>
      <c r="S24" s="22" t="s">
        <v>56</v>
      </c>
      <c r="V24" s="4" t="s">
        <v>26</v>
      </c>
      <c r="Y24" s="19"/>
    </row>
    <row r="25" spans="1:25" s="22" customFormat="1" x14ac:dyDescent="0.25">
      <c r="A25" s="208"/>
      <c r="B25" s="209"/>
      <c r="C25" s="209"/>
      <c r="D25" s="210" t="str">
        <f t="shared" si="11"/>
        <v xml:space="preserve">  </v>
      </c>
      <c r="E25" s="209"/>
      <c r="F25" s="234"/>
      <c r="G25" s="211"/>
      <c r="H25" s="212"/>
      <c r="I25" s="213"/>
      <c r="J25" s="199">
        <f t="shared" si="12"/>
        <v>0</v>
      </c>
      <c r="K25" s="199"/>
      <c r="L25" s="214" t="str">
        <f t="shared" si="13"/>
        <v>nein</v>
      </c>
      <c r="M25" s="215">
        <f t="shared" si="14"/>
        <v>0</v>
      </c>
      <c r="N25" s="216">
        <f t="shared" si="15"/>
        <v>1</v>
      </c>
      <c r="O25" s="217">
        <f t="shared" si="16"/>
        <v>0</v>
      </c>
      <c r="P25" s="239" t="str">
        <f t="shared" si="7"/>
        <v/>
      </c>
      <c r="Q25" s="218" t="str">
        <f t="shared" si="17"/>
        <v/>
      </c>
      <c r="R25" s="240" t="str">
        <f t="shared" si="8"/>
        <v/>
      </c>
      <c r="S25" s="22" t="s">
        <v>57</v>
      </c>
      <c r="V25" s="20" t="s">
        <v>8</v>
      </c>
      <c r="Y25" s="19"/>
    </row>
    <row r="26" spans="1:25" s="22" customFormat="1" x14ac:dyDescent="0.25">
      <c r="A26" s="208"/>
      <c r="B26" s="209"/>
      <c r="C26" s="209"/>
      <c r="D26" s="210" t="str">
        <f t="shared" si="11"/>
        <v xml:space="preserve">  </v>
      </c>
      <c r="E26" s="209"/>
      <c r="F26" s="234"/>
      <c r="G26" s="211"/>
      <c r="H26" s="212"/>
      <c r="I26" s="213"/>
      <c r="J26" s="199">
        <f t="shared" si="12"/>
        <v>0</v>
      </c>
      <c r="K26" s="199"/>
      <c r="L26" s="214" t="str">
        <f t="shared" si="13"/>
        <v>nein</v>
      </c>
      <c r="M26" s="215">
        <f t="shared" si="14"/>
        <v>0</v>
      </c>
      <c r="N26" s="216">
        <f t="shared" si="15"/>
        <v>1</v>
      </c>
      <c r="O26" s="217">
        <f t="shared" si="16"/>
        <v>0</v>
      </c>
      <c r="P26" s="239" t="str">
        <f t="shared" si="7"/>
        <v/>
      </c>
      <c r="Q26" s="218" t="str">
        <f t="shared" si="17"/>
        <v/>
      </c>
      <c r="R26" s="240" t="str">
        <f t="shared" si="8"/>
        <v/>
      </c>
      <c r="S26" s="22" t="s">
        <v>58</v>
      </c>
      <c r="V26" s="20" t="s">
        <v>80</v>
      </c>
      <c r="Y26" s="19"/>
    </row>
    <row r="27" spans="1:25" s="22" customFormat="1" x14ac:dyDescent="0.25">
      <c r="A27" s="208"/>
      <c r="B27" s="209"/>
      <c r="C27" s="209"/>
      <c r="D27" s="210" t="str">
        <f t="shared" si="11"/>
        <v xml:space="preserve">  </v>
      </c>
      <c r="E27" s="209"/>
      <c r="F27" s="234"/>
      <c r="G27" s="211"/>
      <c r="H27" s="212"/>
      <c r="I27" s="213"/>
      <c r="J27" s="199">
        <f t="shared" si="12"/>
        <v>0</v>
      </c>
      <c r="K27" s="199"/>
      <c r="L27" s="214" t="str">
        <f t="shared" si="13"/>
        <v>nein</v>
      </c>
      <c r="M27" s="215">
        <f t="shared" si="14"/>
        <v>0</v>
      </c>
      <c r="N27" s="216">
        <f t="shared" si="15"/>
        <v>1</v>
      </c>
      <c r="O27" s="217">
        <f t="shared" si="16"/>
        <v>0</v>
      </c>
      <c r="P27" s="239" t="str">
        <f t="shared" si="7"/>
        <v/>
      </c>
      <c r="Q27" s="218" t="str">
        <f t="shared" si="17"/>
        <v/>
      </c>
      <c r="R27" s="240" t="str">
        <f t="shared" si="8"/>
        <v/>
      </c>
      <c r="S27" s="22" t="s">
        <v>59</v>
      </c>
      <c r="V27" s="20" t="s">
        <v>13</v>
      </c>
      <c r="Y27" s="19"/>
    </row>
    <row r="28" spans="1:25" s="22" customFormat="1" x14ac:dyDescent="0.25">
      <c r="A28" s="208"/>
      <c r="B28" s="209"/>
      <c r="C28" s="209"/>
      <c r="D28" s="210" t="str">
        <f t="shared" si="11"/>
        <v xml:space="preserve">  </v>
      </c>
      <c r="E28" s="209"/>
      <c r="F28" s="234"/>
      <c r="G28" s="211"/>
      <c r="H28" s="212"/>
      <c r="I28" s="213"/>
      <c r="J28" s="199">
        <f t="shared" si="12"/>
        <v>0</v>
      </c>
      <c r="K28" s="199"/>
      <c r="L28" s="214" t="str">
        <f t="shared" si="13"/>
        <v>nein</v>
      </c>
      <c r="M28" s="215">
        <f t="shared" si="14"/>
        <v>0</v>
      </c>
      <c r="N28" s="216">
        <f t="shared" si="15"/>
        <v>1</v>
      </c>
      <c r="O28" s="217">
        <f t="shared" si="16"/>
        <v>0</v>
      </c>
      <c r="P28" s="239" t="str">
        <f t="shared" si="7"/>
        <v/>
      </c>
      <c r="Q28" s="218" t="str">
        <f t="shared" si="17"/>
        <v/>
      </c>
      <c r="R28" s="240" t="str">
        <f t="shared" si="8"/>
        <v/>
      </c>
      <c r="S28" s="22" t="s">
        <v>60</v>
      </c>
      <c r="V28" s="20" t="s">
        <v>12</v>
      </c>
      <c r="Y28" s="19"/>
    </row>
    <row r="29" spans="1:25" s="22" customFormat="1" x14ac:dyDescent="0.25">
      <c r="A29" s="208"/>
      <c r="B29" s="209"/>
      <c r="C29" s="209"/>
      <c r="D29" s="210" t="str">
        <f t="shared" si="11"/>
        <v xml:space="preserve">  </v>
      </c>
      <c r="E29" s="209"/>
      <c r="F29" s="234"/>
      <c r="G29" s="211"/>
      <c r="H29" s="212"/>
      <c r="I29" s="213"/>
      <c r="J29" s="199">
        <f t="shared" si="12"/>
        <v>0</v>
      </c>
      <c r="K29" s="199"/>
      <c r="L29" s="214" t="str">
        <f t="shared" si="13"/>
        <v>nein</v>
      </c>
      <c r="M29" s="215">
        <f t="shared" si="14"/>
        <v>0</v>
      </c>
      <c r="N29" s="216">
        <f t="shared" si="15"/>
        <v>1</v>
      </c>
      <c r="O29" s="217">
        <f t="shared" si="16"/>
        <v>0</v>
      </c>
      <c r="P29" s="239" t="str">
        <f t="shared" si="7"/>
        <v/>
      </c>
      <c r="Q29" s="218" t="str">
        <f t="shared" si="17"/>
        <v/>
      </c>
      <c r="R29" s="240" t="str">
        <f t="shared" si="8"/>
        <v/>
      </c>
      <c r="S29" s="22" t="s">
        <v>82</v>
      </c>
      <c r="V29" s="20" t="s">
        <v>78</v>
      </c>
    </row>
    <row r="30" spans="1:25" s="22" customFormat="1" x14ac:dyDescent="0.25">
      <c r="A30" s="208"/>
      <c r="B30" s="209"/>
      <c r="C30" s="209"/>
      <c r="D30" s="210" t="str">
        <f t="shared" si="11"/>
        <v xml:space="preserve">  </v>
      </c>
      <c r="E30" s="209"/>
      <c r="F30" s="234"/>
      <c r="G30" s="211"/>
      <c r="H30" s="212"/>
      <c r="I30" s="213"/>
      <c r="J30" s="199">
        <f t="shared" si="12"/>
        <v>0</v>
      </c>
      <c r="K30" s="199"/>
      <c r="L30" s="214" t="str">
        <f t="shared" si="13"/>
        <v>nein</v>
      </c>
      <c r="M30" s="215">
        <f t="shared" si="14"/>
        <v>0</v>
      </c>
      <c r="N30" s="216">
        <f t="shared" si="15"/>
        <v>1</v>
      </c>
      <c r="O30" s="217">
        <f t="shared" si="16"/>
        <v>0</v>
      </c>
      <c r="P30" s="239" t="str">
        <f t="shared" si="7"/>
        <v/>
      </c>
      <c r="Q30" s="218" t="str">
        <f t="shared" si="17"/>
        <v/>
      </c>
      <c r="R30" s="240" t="str">
        <f t="shared" si="8"/>
        <v/>
      </c>
      <c r="S30" s="22" t="s">
        <v>83</v>
      </c>
      <c r="V30" s="4" t="s">
        <v>26</v>
      </c>
    </row>
    <row r="31" spans="1:25" s="22" customFormat="1" x14ac:dyDescent="0.25">
      <c r="A31" s="208"/>
      <c r="B31" s="209"/>
      <c r="C31" s="209"/>
      <c r="D31" s="210" t="str">
        <f t="shared" ref="D31" si="18">A31&amp;" "&amp;B31&amp;" "&amp;C31</f>
        <v xml:space="preserve">  </v>
      </c>
      <c r="E31" s="209"/>
      <c r="F31" s="234"/>
      <c r="G31" s="211"/>
      <c r="H31" s="212"/>
      <c r="I31" s="213"/>
      <c r="J31" s="199">
        <f t="shared" ref="J31" si="19">IF(L31="ja",K31*1.75,K31*0.75)</f>
        <v>0</v>
      </c>
      <c r="K31" s="199"/>
      <c r="L31" s="214" t="str">
        <f t="shared" ref="L31" si="20">IF(AND(E31="Durchführung Module",B31="intern"),"ja","nein")</f>
        <v>nein</v>
      </c>
      <c r="M31" s="215">
        <f t="shared" ref="M31" si="21">IF(B31="extern",I31*K31,H31*J31)</f>
        <v>0</v>
      </c>
      <c r="N31" s="216">
        <f t="shared" ref="N31" si="22">IF(L31="nein",1,1.75)</f>
        <v>1</v>
      </c>
      <c r="O31" s="217">
        <f t="shared" ref="O31" si="23">IF(B31="extern",I31,H31*0.75)</f>
        <v>0</v>
      </c>
      <c r="P31" s="239" t="str">
        <f t="shared" si="7"/>
        <v/>
      </c>
      <c r="Q31" s="218" t="str">
        <f t="shared" ref="Q31" si="24">IF(P31="ja","Referenz "&amp;ROW()&amp;" eintragen","")</f>
        <v/>
      </c>
      <c r="R31" s="240" t="str">
        <f t="shared" si="8"/>
        <v/>
      </c>
      <c r="S31" s="22" t="s">
        <v>59</v>
      </c>
      <c r="V31" s="4" t="s">
        <v>81</v>
      </c>
      <c r="Y31" s="19"/>
    </row>
    <row r="32" spans="1:25" s="22" customFormat="1" x14ac:dyDescent="0.25">
      <c r="A32" s="208"/>
      <c r="B32" s="209"/>
      <c r="C32" s="209"/>
      <c r="D32" s="210" t="str">
        <f t="shared" si="3"/>
        <v xml:space="preserve">  </v>
      </c>
      <c r="E32" s="209"/>
      <c r="F32" s="234"/>
      <c r="G32" s="211"/>
      <c r="H32" s="212"/>
      <c r="I32" s="213"/>
      <c r="J32" s="199">
        <f t="shared" si="9"/>
        <v>0</v>
      </c>
      <c r="K32" s="199"/>
      <c r="L32" s="214" t="str">
        <f t="shared" si="4"/>
        <v>nein</v>
      </c>
      <c r="M32" s="215">
        <f t="shared" si="1"/>
        <v>0</v>
      </c>
      <c r="N32" s="216">
        <f t="shared" si="5"/>
        <v>1</v>
      </c>
      <c r="O32" s="217">
        <f t="shared" si="6"/>
        <v>0</v>
      </c>
      <c r="P32" s="239" t="str">
        <f t="shared" si="7"/>
        <v/>
      </c>
      <c r="Q32" s="218" t="str">
        <f t="shared" si="10"/>
        <v/>
      </c>
      <c r="R32" s="240" t="str">
        <f t="shared" si="8"/>
        <v/>
      </c>
      <c r="Y32" s="19"/>
    </row>
    <row r="33" spans="1:25" s="22" customFormat="1" x14ac:dyDescent="0.25">
      <c r="A33" s="208"/>
      <c r="B33" s="209"/>
      <c r="C33" s="209"/>
      <c r="D33" s="210" t="str">
        <f t="shared" si="3"/>
        <v xml:space="preserve">  </v>
      </c>
      <c r="E33" s="209"/>
      <c r="F33" s="234"/>
      <c r="G33" s="211"/>
      <c r="H33" s="212"/>
      <c r="I33" s="213"/>
      <c r="J33" s="199">
        <f t="shared" si="9"/>
        <v>0</v>
      </c>
      <c r="K33" s="199"/>
      <c r="L33" s="214" t="str">
        <f t="shared" si="4"/>
        <v>nein</v>
      </c>
      <c r="M33" s="215">
        <f t="shared" si="1"/>
        <v>0</v>
      </c>
      <c r="N33" s="216">
        <f t="shared" si="5"/>
        <v>1</v>
      </c>
      <c r="O33" s="217">
        <f t="shared" si="6"/>
        <v>0</v>
      </c>
      <c r="P33" s="239" t="str">
        <f t="shared" si="7"/>
        <v/>
      </c>
      <c r="Q33" s="218" t="str">
        <f t="shared" si="10"/>
        <v/>
      </c>
      <c r="R33" s="240" t="str">
        <f t="shared" si="8"/>
        <v/>
      </c>
      <c r="S33" s="207" t="s">
        <v>103</v>
      </c>
      <c r="V33" s="23" t="s">
        <v>70</v>
      </c>
      <c r="Y33" s="19"/>
    </row>
    <row r="34" spans="1:25" s="22" customFormat="1" x14ac:dyDescent="0.25">
      <c r="A34" s="208"/>
      <c r="B34" s="209"/>
      <c r="C34" s="209"/>
      <c r="D34" s="210" t="str">
        <f t="shared" si="3"/>
        <v xml:space="preserve">  </v>
      </c>
      <c r="E34" s="209"/>
      <c r="F34" s="234"/>
      <c r="G34" s="211"/>
      <c r="H34" s="212"/>
      <c r="I34" s="213"/>
      <c r="J34" s="199">
        <f t="shared" si="9"/>
        <v>0</v>
      </c>
      <c r="K34" s="199"/>
      <c r="L34" s="214" t="str">
        <f t="shared" si="4"/>
        <v>nein</v>
      </c>
      <c r="M34" s="215">
        <f t="shared" si="1"/>
        <v>0</v>
      </c>
      <c r="N34" s="216">
        <f t="shared" si="5"/>
        <v>1</v>
      </c>
      <c r="O34" s="217">
        <f t="shared" si="6"/>
        <v>0</v>
      </c>
      <c r="P34" s="239" t="str">
        <f t="shared" si="7"/>
        <v/>
      </c>
      <c r="Q34" s="218" t="str">
        <f t="shared" si="10"/>
        <v/>
      </c>
      <c r="R34" s="240" t="str">
        <f t="shared" si="8"/>
        <v/>
      </c>
      <c r="S34" s="22" t="s">
        <v>56</v>
      </c>
      <c r="V34" s="4" t="s">
        <v>26</v>
      </c>
      <c r="Y34" s="19"/>
    </row>
    <row r="35" spans="1:25" s="22" customFormat="1" x14ac:dyDescent="0.25">
      <c r="A35" s="208"/>
      <c r="B35" s="209"/>
      <c r="C35" s="209"/>
      <c r="D35" s="210" t="str">
        <f t="shared" ref="D35:D37" si="25">A35&amp;" "&amp;B35&amp;" "&amp;C35</f>
        <v xml:space="preserve">  </v>
      </c>
      <c r="E35" s="209"/>
      <c r="F35" s="234"/>
      <c r="G35" s="211"/>
      <c r="H35" s="212"/>
      <c r="I35" s="213"/>
      <c r="J35" s="199">
        <f t="shared" ref="J35:J37" si="26">IF(L35="ja",K35*1.75,K35*0.75)</f>
        <v>0</v>
      </c>
      <c r="K35" s="199"/>
      <c r="L35" s="214" t="str">
        <f t="shared" ref="L35:L37" si="27">IF(AND(E35="Durchführung Module",B35="intern"),"ja","nein")</f>
        <v>nein</v>
      </c>
      <c r="M35" s="215">
        <f t="shared" ref="M35:M37" si="28">IF(B35="extern",I35*K35,H35*J35)</f>
        <v>0</v>
      </c>
      <c r="N35" s="216">
        <f t="shared" ref="N35:N37" si="29">IF(L35="nein",1,1.75)</f>
        <v>1</v>
      </c>
      <c r="O35" s="217">
        <f t="shared" ref="O35:O37" si="30">IF(B35="extern",I35,H35*0.75)</f>
        <v>0</v>
      </c>
      <c r="P35" s="239" t="str">
        <f t="shared" si="7"/>
        <v/>
      </c>
      <c r="Q35" s="218" t="str">
        <f t="shared" ref="Q35:Q37" si="31">IF(P35="ja","Referenz "&amp;ROW()&amp;" eintragen","")</f>
        <v/>
      </c>
      <c r="R35" s="240" t="str">
        <f t="shared" si="8"/>
        <v/>
      </c>
      <c r="S35" s="22" t="s">
        <v>58</v>
      </c>
      <c r="V35" s="20" t="s">
        <v>8</v>
      </c>
      <c r="Y35" s="19"/>
    </row>
    <row r="36" spans="1:25" s="22" customFormat="1" x14ac:dyDescent="0.25">
      <c r="A36" s="208"/>
      <c r="B36" s="209"/>
      <c r="C36" s="209"/>
      <c r="D36" s="210" t="str">
        <f t="shared" si="25"/>
        <v xml:space="preserve">  </v>
      </c>
      <c r="E36" s="209"/>
      <c r="F36" s="234"/>
      <c r="G36" s="211"/>
      <c r="H36" s="212"/>
      <c r="I36" s="213"/>
      <c r="J36" s="199">
        <f t="shared" si="26"/>
        <v>0</v>
      </c>
      <c r="K36" s="199"/>
      <c r="L36" s="214" t="str">
        <f t="shared" si="27"/>
        <v>nein</v>
      </c>
      <c r="M36" s="215">
        <f t="shared" si="28"/>
        <v>0</v>
      </c>
      <c r="N36" s="216">
        <f t="shared" si="29"/>
        <v>1</v>
      </c>
      <c r="O36" s="217">
        <f t="shared" si="30"/>
        <v>0</v>
      </c>
      <c r="P36" s="239" t="str">
        <f t="shared" si="7"/>
        <v/>
      </c>
      <c r="Q36" s="218" t="str">
        <f t="shared" si="31"/>
        <v/>
      </c>
      <c r="R36" s="240" t="str">
        <f t="shared" si="8"/>
        <v/>
      </c>
      <c r="S36" s="22" t="s">
        <v>59</v>
      </c>
      <c r="V36" s="20" t="s">
        <v>80</v>
      </c>
      <c r="Y36" s="19"/>
    </row>
    <row r="37" spans="1:25" s="22" customFormat="1" x14ac:dyDescent="0.25">
      <c r="A37" s="208"/>
      <c r="B37" s="209"/>
      <c r="C37" s="209"/>
      <c r="D37" s="210" t="str">
        <f t="shared" si="25"/>
        <v xml:space="preserve">  </v>
      </c>
      <c r="E37" s="209"/>
      <c r="F37" s="234"/>
      <c r="G37" s="211"/>
      <c r="H37" s="212"/>
      <c r="I37" s="213"/>
      <c r="J37" s="199">
        <f t="shared" si="26"/>
        <v>0</v>
      </c>
      <c r="K37" s="199"/>
      <c r="L37" s="214" t="str">
        <f t="shared" si="27"/>
        <v>nein</v>
      </c>
      <c r="M37" s="215">
        <f t="shared" si="28"/>
        <v>0</v>
      </c>
      <c r="N37" s="216">
        <f t="shared" si="29"/>
        <v>1</v>
      </c>
      <c r="O37" s="217">
        <f t="shared" si="30"/>
        <v>0</v>
      </c>
      <c r="P37" s="239" t="str">
        <f t="shared" si="7"/>
        <v/>
      </c>
      <c r="Q37" s="218" t="str">
        <f t="shared" si="31"/>
        <v/>
      </c>
      <c r="R37" s="240" t="str">
        <f t="shared" si="8"/>
        <v/>
      </c>
      <c r="S37" s="22" t="s">
        <v>60</v>
      </c>
      <c r="V37" s="20" t="s">
        <v>13</v>
      </c>
      <c r="Y37" s="19"/>
    </row>
    <row r="38" spans="1:25" s="22" customFormat="1" x14ac:dyDescent="0.25">
      <c r="A38" s="208"/>
      <c r="B38" s="209"/>
      <c r="C38" s="209"/>
      <c r="D38" s="210" t="str">
        <f t="shared" si="3"/>
        <v xml:space="preserve">  </v>
      </c>
      <c r="E38" s="209"/>
      <c r="F38" s="234"/>
      <c r="G38" s="211"/>
      <c r="H38" s="212"/>
      <c r="I38" s="213"/>
      <c r="J38" s="199">
        <f t="shared" si="9"/>
        <v>0</v>
      </c>
      <c r="K38" s="199"/>
      <c r="L38" s="214" t="str">
        <f t="shared" si="4"/>
        <v>nein</v>
      </c>
      <c r="M38" s="215">
        <f t="shared" si="1"/>
        <v>0</v>
      </c>
      <c r="N38" s="216">
        <f t="shared" si="5"/>
        <v>1</v>
      </c>
      <c r="O38" s="217">
        <f t="shared" si="6"/>
        <v>0</v>
      </c>
      <c r="P38" s="239" t="str">
        <f t="shared" si="7"/>
        <v/>
      </c>
      <c r="Q38" s="218" t="str">
        <f t="shared" si="10"/>
        <v/>
      </c>
      <c r="R38" s="240" t="str">
        <f t="shared" si="8"/>
        <v/>
      </c>
      <c r="S38" s="22" t="s">
        <v>57</v>
      </c>
      <c r="V38" s="20" t="s">
        <v>78</v>
      </c>
      <c r="Y38" s="19"/>
    </row>
    <row r="39" spans="1:25" s="22" customFormat="1" x14ac:dyDescent="0.25">
      <c r="A39" s="208"/>
      <c r="B39" s="209"/>
      <c r="C39" s="209"/>
      <c r="D39" s="210" t="str">
        <f t="shared" si="3"/>
        <v xml:space="preserve">  </v>
      </c>
      <c r="E39" s="209"/>
      <c r="F39" s="234"/>
      <c r="G39" s="211"/>
      <c r="H39" s="212"/>
      <c r="I39" s="213"/>
      <c r="J39" s="199">
        <f t="shared" si="9"/>
        <v>0</v>
      </c>
      <c r="K39" s="199"/>
      <c r="L39" s="214" t="str">
        <f t="shared" si="4"/>
        <v>nein</v>
      </c>
      <c r="M39" s="215">
        <f t="shared" si="1"/>
        <v>0</v>
      </c>
      <c r="N39" s="216">
        <f t="shared" si="5"/>
        <v>1</v>
      </c>
      <c r="O39" s="217">
        <f t="shared" si="6"/>
        <v>0</v>
      </c>
      <c r="P39" s="239" t="str">
        <f t="shared" si="7"/>
        <v/>
      </c>
      <c r="Q39" s="218" t="str">
        <f t="shared" si="10"/>
        <v/>
      </c>
      <c r="R39" s="240" t="str">
        <f t="shared" si="8"/>
        <v/>
      </c>
      <c r="S39" s="22" t="s">
        <v>58</v>
      </c>
      <c r="V39" s="4" t="s">
        <v>26</v>
      </c>
      <c r="Y39" s="19"/>
    </row>
    <row r="40" spans="1:25" s="22" customFormat="1" x14ac:dyDescent="0.25">
      <c r="A40" s="208"/>
      <c r="B40" s="209"/>
      <c r="C40" s="209"/>
      <c r="D40" s="210" t="str">
        <f t="shared" si="3"/>
        <v xml:space="preserve">  </v>
      </c>
      <c r="E40" s="209"/>
      <c r="F40" s="234"/>
      <c r="G40" s="211"/>
      <c r="H40" s="212"/>
      <c r="I40" s="213"/>
      <c r="J40" s="199">
        <f t="shared" si="9"/>
        <v>0</v>
      </c>
      <c r="K40" s="199"/>
      <c r="L40" s="214" t="str">
        <f t="shared" si="4"/>
        <v>nein</v>
      </c>
      <c r="M40" s="215">
        <f t="shared" si="1"/>
        <v>0</v>
      </c>
      <c r="N40" s="216">
        <f t="shared" si="5"/>
        <v>1</v>
      </c>
      <c r="O40" s="217">
        <f t="shared" si="6"/>
        <v>0</v>
      </c>
      <c r="P40" s="239" t="str">
        <f t="shared" si="7"/>
        <v/>
      </c>
      <c r="Q40" s="218" t="str">
        <f t="shared" si="10"/>
        <v/>
      </c>
      <c r="R40" s="240" t="str">
        <f t="shared" si="8"/>
        <v/>
      </c>
      <c r="S40" s="22" t="s">
        <v>59</v>
      </c>
      <c r="V40" s="4" t="s">
        <v>81</v>
      </c>
      <c r="Y40" s="19"/>
    </row>
    <row r="41" spans="1:25" s="22" customFormat="1" x14ac:dyDescent="0.25">
      <c r="A41" s="208"/>
      <c r="B41" s="209"/>
      <c r="C41" s="209"/>
      <c r="D41" s="210" t="str">
        <f t="shared" si="3"/>
        <v xml:space="preserve">  </v>
      </c>
      <c r="E41" s="209"/>
      <c r="F41" s="234"/>
      <c r="G41" s="211"/>
      <c r="H41" s="212"/>
      <c r="I41" s="213"/>
      <c r="J41" s="199">
        <f t="shared" si="9"/>
        <v>0</v>
      </c>
      <c r="K41" s="199"/>
      <c r="L41" s="214" t="str">
        <f t="shared" si="4"/>
        <v>nein</v>
      </c>
      <c r="M41" s="215">
        <f t="shared" si="1"/>
        <v>0</v>
      </c>
      <c r="N41" s="216">
        <f t="shared" si="5"/>
        <v>1</v>
      </c>
      <c r="O41" s="217">
        <f t="shared" si="6"/>
        <v>0</v>
      </c>
      <c r="P41" s="239" t="str">
        <f t="shared" si="7"/>
        <v/>
      </c>
      <c r="Q41" s="218" t="str">
        <f t="shared" si="10"/>
        <v/>
      </c>
      <c r="R41" s="240" t="str">
        <f t="shared" si="8"/>
        <v/>
      </c>
      <c r="S41" s="22" t="s">
        <v>60</v>
      </c>
      <c r="V41" s="20" t="s">
        <v>12</v>
      </c>
      <c r="Y41" s="19"/>
    </row>
    <row r="42" spans="1:25" s="22" customFormat="1" x14ac:dyDescent="0.25">
      <c r="A42" s="208"/>
      <c r="B42" s="209"/>
      <c r="C42" s="209"/>
      <c r="D42" s="210" t="str">
        <f t="shared" si="3"/>
        <v xml:space="preserve">  </v>
      </c>
      <c r="E42" s="209"/>
      <c r="F42" s="234"/>
      <c r="G42" s="211"/>
      <c r="H42" s="212"/>
      <c r="I42" s="213"/>
      <c r="J42" s="199">
        <f t="shared" si="9"/>
        <v>0</v>
      </c>
      <c r="K42" s="199"/>
      <c r="L42" s="214" t="str">
        <f t="shared" si="4"/>
        <v>nein</v>
      </c>
      <c r="M42" s="215">
        <f t="shared" si="1"/>
        <v>0</v>
      </c>
      <c r="N42" s="216">
        <f t="shared" si="5"/>
        <v>1</v>
      </c>
      <c r="O42" s="217">
        <f t="shared" si="6"/>
        <v>0</v>
      </c>
      <c r="P42" s="239" t="str">
        <f t="shared" si="7"/>
        <v/>
      </c>
      <c r="Q42" s="218" t="str">
        <f t="shared" si="10"/>
        <v/>
      </c>
      <c r="R42" s="240" t="str">
        <f t="shared" si="8"/>
        <v/>
      </c>
      <c r="S42" s="22" t="s">
        <v>82</v>
      </c>
      <c r="V42" s="20" t="s">
        <v>78</v>
      </c>
    </row>
    <row r="43" spans="1:25" s="22" customFormat="1" x14ac:dyDescent="0.25">
      <c r="A43" s="208"/>
      <c r="B43" s="209"/>
      <c r="C43" s="209"/>
      <c r="D43" s="210" t="str">
        <f t="shared" ref="D43" si="32">A43&amp;" "&amp;B43&amp;" "&amp;C43</f>
        <v xml:space="preserve">  </v>
      </c>
      <c r="E43" s="209"/>
      <c r="F43" s="234"/>
      <c r="G43" s="211"/>
      <c r="H43" s="212"/>
      <c r="I43" s="213"/>
      <c r="J43" s="199">
        <f t="shared" ref="J43" si="33">IF(L43="ja",K43*1.75,K43*0.75)</f>
        <v>0</v>
      </c>
      <c r="K43" s="199"/>
      <c r="L43" s="214" t="str">
        <f t="shared" ref="L43" si="34">IF(AND(E43="Durchführung Module",B43="intern"),"ja","nein")</f>
        <v>nein</v>
      </c>
      <c r="M43" s="215">
        <f t="shared" ref="M43" si="35">IF(B43="extern",I43*K43,H43*J43)</f>
        <v>0</v>
      </c>
      <c r="N43" s="216">
        <f t="shared" ref="N43" si="36">IF(L43="nein",1,1.75)</f>
        <v>1</v>
      </c>
      <c r="O43" s="217">
        <f t="shared" ref="O43" si="37">IF(B43="extern",I43,H43*0.75)</f>
        <v>0</v>
      </c>
      <c r="P43" s="239" t="str">
        <f t="shared" si="7"/>
        <v/>
      </c>
      <c r="Q43" s="218" t="str">
        <f t="shared" ref="Q43" si="38">IF(P43="ja","Referenz "&amp;ROW()&amp;" eintragen","")</f>
        <v/>
      </c>
      <c r="R43" s="240" t="str">
        <f t="shared" si="8"/>
        <v/>
      </c>
      <c r="S43" s="22" t="s">
        <v>82</v>
      </c>
      <c r="V43" s="4" t="s">
        <v>26</v>
      </c>
    </row>
    <row r="44" spans="1:25" s="22" customFormat="1" x14ac:dyDescent="0.25">
      <c r="A44" s="208"/>
      <c r="B44" s="209"/>
      <c r="C44" s="209"/>
      <c r="D44" s="210" t="str">
        <f t="shared" si="3"/>
        <v xml:space="preserve">  </v>
      </c>
      <c r="E44" s="209"/>
      <c r="F44" s="234"/>
      <c r="G44" s="211"/>
      <c r="H44" s="212"/>
      <c r="I44" s="213"/>
      <c r="J44" s="199">
        <f t="shared" si="9"/>
        <v>0</v>
      </c>
      <c r="K44" s="199"/>
      <c r="L44" s="214" t="str">
        <f t="shared" si="4"/>
        <v>nein</v>
      </c>
      <c r="M44" s="215">
        <f t="shared" si="1"/>
        <v>0</v>
      </c>
      <c r="N44" s="216">
        <f t="shared" si="5"/>
        <v>1</v>
      </c>
      <c r="O44" s="217">
        <f t="shared" si="6"/>
        <v>0</v>
      </c>
      <c r="P44" s="239" t="str">
        <f t="shared" si="7"/>
        <v/>
      </c>
      <c r="Q44" s="218" t="str">
        <f t="shared" si="10"/>
        <v/>
      </c>
      <c r="R44" s="240" t="str">
        <f t="shared" si="8"/>
        <v/>
      </c>
      <c r="S44" s="22" t="s">
        <v>83</v>
      </c>
      <c r="V44" s="4" t="s">
        <v>81</v>
      </c>
    </row>
    <row r="45" spans="1:25" s="22" customFormat="1" x14ac:dyDescent="0.25">
      <c r="A45" s="208"/>
      <c r="B45" s="209"/>
      <c r="C45" s="209"/>
      <c r="D45" s="210" t="str">
        <f t="shared" si="3"/>
        <v xml:space="preserve">  </v>
      </c>
      <c r="E45" s="209"/>
      <c r="F45" s="234"/>
      <c r="G45" s="211"/>
      <c r="H45" s="212"/>
      <c r="I45" s="213"/>
      <c r="J45" s="199">
        <f t="shared" si="9"/>
        <v>0</v>
      </c>
      <c r="K45" s="199"/>
      <c r="L45" s="214" t="str">
        <f t="shared" si="4"/>
        <v>nein</v>
      </c>
      <c r="M45" s="215">
        <f t="shared" si="1"/>
        <v>0</v>
      </c>
      <c r="N45" s="216">
        <f t="shared" si="5"/>
        <v>1</v>
      </c>
      <c r="O45" s="217">
        <f t="shared" si="6"/>
        <v>0</v>
      </c>
      <c r="P45" s="239" t="str">
        <f t="shared" si="7"/>
        <v/>
      </c>
      <c r="Q45" s="218" t="str">
        <f t="shared" si="10"/>
        <v/>
      </c>
      <c r="R45" s="240" t="str">
        <f t="shared" si="8"/>
        <v/>
      </c>
      <c r="S45" s="22" t="s">
        <v>84</v>
      </c>
    </row>
    <row r="46" spans="1:25" s="22" customFormat="1" x14ac:dyDescent="0.25">
      <c r="A46" s="208"/>
      <c r="B46" s="209"/>
      <c r="C46" s="209"/>
      <c r="D46" s="210" t="str">
        <f t="shared" si="3"/>
        <v xml:space="preserve">  </v>
      </c>
      <c r="E46" s="209"/>
      <c r="F46" s="234"/>
      <c r="G46" s="211"/>
      <c r="H46" s="212"/>
      <c r="I46" s="213"/>
      <c r="J46" s="199">
        <f t="shared" si="9"/>
        <v>0</v>
      </c>
      <c r="K46" s="199"/>
      <c r="L46" s="214" t="str">
        <f t="shared" si="4"/>
        <v>nein</v>
      </c>
      <c r="M46" s="215">
        <f t="shared" si="1"/>
        <v>0</v>
      </c>
      <c r="N46" s="216">
        <f t="shared" si="5"/>
        <v>1</v>
      </c>
      <c r="O46" s="217">
        <f t="shared" si="6"/>
        <v>0</v>
      </c>
      <c r="P46" s="239" t="str">
        <f t="shared" si="7"/>
        <v/>
      </c>
      <c r="Q46" s="218" t="str">
        <f t="shared" si="10"/>
        <v/>
      </c>
      <c r="R46" s="240" t="str">
        <f t="shared" si="8"/>
        <v/>
      </c>
      <c r="S46" s="22" t="s">
        <v>85</v>
      </c>
    </row>
    <row r="47" spans="1:25" s="22" customFormat="1" x14ac:dyDescent="0.25">
      <c r="A47" s="208"/>
      <c r="B47" s="209"/>
      <c r="C47" s="209"/>
      <c r="D47" s="210" t="str">
        <f t="shared" si="3"/>
        <v xml:space="preserve">  </v>
      </c>
      <c r="E47" s="209"/>
      <c r="F47" s="234"/>
      <c r="G47" s="211"/>
      <c r="H47" s="212"/>
      <c r="I47" s="213"/>
      <c r="J47" s="199">
        <f t="shared" si="9"/>
        <v>0</v>
      </c>
      <c r="K47" s="199"/>
      <c r="L47" s="214" t="str">
        <f t="shared" si="4"/>
        <v>nein</v>
      </c>
      <c r="M47" s="215">
        <f t="shared" si="1"/>
        <v>0</v>
      </c>
      <c r="N47" s="216">
        <f t="shared" si="5"/>
        <v>1</v>
      </c>
      <c r="O47" s="217">
        <f t="shared" si="6"/>
        <v>0</v>
      </c>
      <c r="P47" s="239" t="str">
        <f t="shared" si="7"/>
        <v/>
      </c>
      <c r="Q47" s="218" t="str">
        <f t="shared" si="10"/>
        <v/>
      </c>
      <c r="R47" s="240" t="str">
        <f t="shared" si="8"/>
        <v/>
      </c>
      <c r="S47" s="22" t="s">
        <v>86</v>
      </c>
      <c r="V47" s="23" t="s">
        <v>70</v>
      </c>
    </row>
    <row r="48" spans="1:25" s="22" customFormat="1" x14ac:dyDescent="0.25">
      <c r="A48" s="208"/>
      <c r="B48" s="209"/>
      <c r="C48" s="209"/>
      <c r="D48" s="210" t="str">
        <f t="shared" si="3"/>
        <v xml:space="preserve">  </v>
      </c>
      <c r="E48" s="209"/>
      <c r="F48" s="234"/>
      <c r="G48" s="211"/>
      <c r="H48" s="212"/>
      <c r="I48" s="213"/>
      <c r="J48" s="199">
        <f t="shared" si="9"/>
        <v>0</v>
      </c>
      <c r="K48" s="199"/>
      <c r="L48" s="214" t="str">
        <f t="shared" si="4"/>
        <v>nein</v>
      </c>
      <c r="M48" s="215">
        <f t="shared" si="1"/>
        <v>0</v>
      </c>
      <c r="N48" s="216">
        <f t="shared" si="5"/>
        <v>1</v>
      </c>
      <c r="O48" s="217">
        <f t="shared" si="6"/>
        <v>0</v>
      </c>
      <c r="P48" s="239" t="str">
        <f t="shared" si="7"/>
        <v/>
      </c>
      <c r="Q48" s="218" t="str">
        <f t="shared" si="10"/>
        <v/>
      </c>
      <c r="R48" s="240" t="str">
        <f t="shared" si="8"/>
        <v/>
      </c>
      <c r="S48" s="22" t="s">
        <v>87</v>
      </c>
      <c r="V48" s="4" t="s">
        <v>127</v>
      </c>
    </row>
    <row r="49" spans="1:19" s="22" customFormat="1" x14ac:dyDescent="0.25">
      <c r="A49" s="208"/>
      <c r="B49" s="209"/>
      <c r="C49" s="209"/>
      <c r="D49" s="210" t="str">
        <f t="shared" si="3"/>
        <v xml:space="preserve">  </v>
      </c>
      <c r="E49" s="209"/>
      <c r="F49" s="234"/>
      <c r="G49" s="211"/>
      <c r="H49" s="212"/>
      <c r="I49" s="213"/>
      <c r="J49" s="199">
        <f t="shared" si="9"/>
        <v>0</v>
      </c>
      <c r="K49" s="199"/>
      <c r="L49" s="214" t="str">
        <f t="shared" si="4"/>
        <v>nein</v>
      </c>
      <c r="M49" s="215">
        <f t="shared" si="1"/>
        <v>0</v>
      </c>
      <c r="N49" s="216">
        <f t="shared" si="5"/>
        <v>1</v>
      </c>
      <c r="O49" s="217">
        <f t="shared" si="6"/>
        <v>0</v>
      </c>
      <c r="P49" s="239" t="str">
        <f t="shared" si="7"/>
        <v/>
      </c>
      <c r="Q49" s="218" t="str">
        <f t="shared" si="10"/>
        <v/>
      </c>
      <c r="R49" s="240" t="str">
        <f t="shared" si="8"/>
        <v/>
      </c>
      <c r="S49" s="22" t="s">
        <v>88</v>
      </c>
    </row>
    <row r="50" spans="1:19" s="22" customFormat="1" x14ac:dyDescent="0.25">
      <c r="A50" s="208"/>
      <c r="B50" s="209"/>
      <c r="C50" s="209"/>
      <c r="D50" s="210" t="str">
        <f t="shared" si="3"/>
        <v xml:space="preserve">  </v>
      </c>
      <c r="E50" s="209"/>
      <c r="F50" s="234"/>
      <c r="G50" s="211"/>
      <c r="H50" s="212"/>
      <c r="I50" s="213"/>
      <c r="J50" s="199">
        <f t="shared" si="9"/>
        <v>0</v>
      </c>
      <c r="K50" s="199"/>
      <c r="L50" s="214" t="str">
        <f t="shared" si="4"/>
        <v>nein</v>
      </c>
      <c r="M50" s="215">
        <f t="shared" si="1"/>
        <v>0</v>
      </c>
      <c r="N50" s="216">
        <f t="shared" si="5"/>
        <v>1</v>
      </c>
      <c r="O50" s="217">
        <f t="shared" si="6"/>
        <v>0</v>
      </c>
      <c r="P50" s="239" t="str">
        <f t="shared" si="7"/>
        <v/>
      </c>
      <c r="Q50" s="218" t="str">
        <f t="shared" si="10"/>
        <v/>
      </c>
      <c r="R50" s="240" t="str">
        <f t="shared" si="8"/>
        <v/>
      </c>
      <c r="S50" s="22" t="s">
        <v>89</v>
      </c>
    </row>
    <row r="51" spans="1:19" s="22" customFormat="1" x14ac:dyDescent="0.25">
      <c r="A51" s="208"/>
      <c r="B51" s="209"/>
      <c r="C51" s="209"/>
      <c r="D51" s="210" t="str">
        <f t="shared" si="3"/>
        <v xml:space="preserve">  </v>
      </c>
      <c r="E51" s="209"/>
      <c r="F51" s="234"/>
      <c r="G51" s="211"/>
      <c r="H51" s="212"/>
      <c r="I51" s="213"/>
      <c r="J51" s="199">
        <f t="shared" si="9"/>
        <v>0</v>
      </c>
      <c r="K51" s="199"/>
      <c r="L51" s="214" t="str">
        <f t="shared" si="4"/>
        <v>nein</v>
      </c>
      <c r="M51" s="215">
        <f t="shared" si="1"/>
        <v>0</v>
      </c>
      <c r="N51" s="216">
        <f t="shared" si="5"/>
        <v>1</v>
      </c>
      <c r="O51" s="217">
        <f t="shared" si="6"/>
        <v>0</v>
      </c>
      <c r="P51" s="239" t="str">
        <f t="shared" si="7"/>
        <v/>
      </c>
      <c r="Q51" s="218" t="str">
        <f t="shared" si="10"/>
        <v/>
      </c>
      <c r="R51" s="240" t="str">
        <f t="shared" si="8"/>
        <v/>
      </c>
      <c r="S51" s="22" t="s">
        <v>90</v>
      </c>
    </row>
    <row r="52" spans="1:19" s="22" customFormat="1" ht="15.75" thickBot="1" x14ac:dyDescent="0.3">
      <c r="A52" s="222"/>
      <c r="B52" s="223"/>
      <c r="C52" s="223"/>
      <c r="D52" s="224" t="str">
        <f t="shared" si="3"/>
        <v xml:space="preserve">  </v>
      </c>
      <c r="E52" s="223"/>
      <c r="F52" s="235"/>
      <c r="G52" s="225"/>
      <c r="H52" s="226"/>
      <c r="I52" s="227"/>
      <c r="J52" s="228">
        <f t="shared" si="9"/>
        <v>0</v>
      </c>
      <c r="K52" s="228"/>
      <c r="L52" s="229" t="str">
        <f t="shared" si="4"/>
        <v>nein</v>
      </c>
      <c r="M52" s="230">
        <f t="shared" si="1"/>
        <v>0</v>
      </c>
      <c r="N52" s="231"/>
      <c r="O52" s="231"/>
      <c r="P52" s="242" t="str">
        <f t="shared" si="7"/>
        <v/>
      </c>
      <c r="Q52" s="232" t="str">
        <f t="shared" si="10"/>
        <v/>
      </c>
      <c r="R52" s="241" t="str">
        <f t="shared" si="8"/>
        <v/>
      </c>
      <c r="S52" s="22" t="s">
        <v>91</v>
      </c>
    </row>
    <row r="53" spans="1:19" ht="15.75" thickBot="1" x14ac:dyDescent="0.3">
      <c r="I53" s="165" t="s">
        <v>135</v>
      </c>
      <c r="K53" s="168">
        <f>SUMIF(E7:E52,"Durchführung Module",K7:K52)</f>
        <v>0</v>
      </c>
      <c r="L53" s="83" t="str">
        <f>IF(K53&gt;140,"Anzahl UE zu hoch","")</f>
        <v/>
      </c>
      <c r="S53" t="s">
        <v>92</v>
      </c>
    </row>
    <row r="54" spans="1:19" ht="15.75" thickBot="1" x14ac:dyDescent="0.3">
      <c r="I54" s="165" t="s">
        <v>136</v>
      </c>
      <c r="K54" s="164">
        <f>SUMIF(E7:E52,"Kursbegleitung/Teamteaching",K7:K52)</f>
        <v>0</v>
      </c>
      <c r="L54" s="243" t="str">
        <f>IF(K54&gt;70,"Anzahl UE zu hoch","")</f>
        <v/>
      </c>
      <c r="S54" t="s">
        <v>93</v>
      </c>
    </row>
    <row r="55" spans="1:19" ht="15.75" thickBot="1" x14ac:dyDescent="0.3">
      <c r="I55" s="166" t="s">
        <v>9</v>
      </c>
      <c r="J55" s="167"/>
      <c r="K55" s="164" cm="1">
        <f t="array" ref="K55">SUM(SUMIF(E7:E52,{"Kursverwaltung","Kursabrechnung"},J7:J52))</f>
        <v>0</v>
      </c>
      <c r="L55" s="83" t="str">
        <f>IF(K55&gt;100,"Begründung im Sachbericht","")</f>
        <v/>
      </c>
      <c r="S55" t="s">
        <v>94</v>
      </c>
    </row>
    <row r="56" spans="1:19" x14ac:dyDescent="0.25">
      <c r="I56" s="31"/>
      <c r="J56" s="27"/>
      <c r="S56" t="s">
        <v>95</v>
      </c>
    </row>
    <row r="57" spans="1:19" x14ac:dyDescent="0.25">
      <c r="I57" s="26"/>
      <c r="J57" s="27"/>
      <c r="S57" t="s">
        <v>96</v>
      </c>
    </row>
    <row r="58" spans="1:19" x14ac:dyDescent="0.25">
      <c r="I58" s="26"/>
      <c r="J58" s="27"/>
      <c r="K58" s="29"/>
      <c r="L58" s="27"/>
      <c r="S58" t="s">
        <v>97</v>
      </c>
    </row>
    <row r="59" spans="1:19" x14ac:dyDescent="0.25">
      <c r="I59" s="5"/>
      <c r="S59" t="s">
        <v>98</v>
      </c>
    </row>
    <row r="60" spans="1:19" x14ac:dyDescent="0.25">
      <c r="I60" s="26"/>
      <c r="J60" s="27"/>
      <c r="S60" t="s">
        <v>99</v>
      </c>
    </row>
    <row r="61" spans="1:19" x14ac:dyDescent="0.25">
      <c r="S61" t="s">
        <v>100</v>
      </c>
    </row>
    <row r="62" spans="1:19" x14ac:dyDescent="0.25">
      <c r="S62" t="s">
        <v>101</v>
      </c>
    </row>
    <row r="63" spans="1:19" x14ac:dyDescent="0.25">
      <c r="S63" t="s">
        <v>102</v>
      </c>
    </row>
  </sheetData>
  <sheetProtection algorithmName="SHA-512" hashValue="B/wTIkHktj188NPXUDKTmDYsZ83Z5acVFCbEeCxiHGyflTS8vQZCHBmGUeTtX80i7uoY/Hkbu5UxAf/u/IkuWg==" saltValue="iaJpxOtb3scuCVJJdMX47w==" spinCount="100000" sheet="1" selectLockedCells="1"/>
  <conditionalFormatting sqref="A4">
    <cfRule type="expression" dxfId="43" priority="4">
      <formula>$A$4="Vereinbarungsnummer noch nicht eingetragen (siehe Deckblatt)"</formula>
    </cfRule>
  </conditionalFormatting>
  <conditionalFormatting sqref="E7:E52">
    <cfRule type="expression" dxfId="42" priority="21">
      <formula>AND($A7="Verwaltung",$E7="Kooperationszeit")</formula>
    </cfRule>
  </conditionalFormatting>
  <conditionalFormatting sqref="F7:H51">
    <cfRule type="expression" dxfId="41" priority="2">
      <formula>$B7="extern"</formula>
    </cfRule>
  </conditionalFormatting>
  <conditionalFormatting sqref="I7:I51">
    <cfRule type="expression" dxfId="40" priority="13">
      <formula>$B7="intern"</formula>
    </cfRule>
  </conditionalFormatting>
  <conditionalFormatting sqref="J7:J52">
    <cfRule type="expression" dxfId="39" priority="10">
      <formula>$B7="extern"</formula>
    </cfRule>
    <cfRule type="expression" dxfId="38" priority="38" stopIfTrue="1">
      <formula>AND(OR($E7=$V$13,$E7=$V$14),$J7&gt;0)</formula>
    </cfRule>
    <cfRule type="expression" dxfId="37" priority="39">
      <formula>OR($E7=$V$13,$E7=$V$14)</formula>
    </cfRule>
  </conditionalFormatting>
  <conditionalFormatting sqref="K7:K52">
    <cfRule type="expression" dxfId="36" priority="7">
      <formula>COUNTIF($V$13:$V$14,$E7)&gt;0</formula>
    </cfRule>
  </conditionalFormatting>
  <conditionalFormatting sqref="K53:K56">
    <cfRule type="expression" dxfId="35" priority="12">
      <formula>$K$53&gt;140</formula>
    </cfRule>
  </conditionalFormatting>
  <conditionalFormatting sqref="P7:P52">
    <cfRule type="expression" dxfId="34" priority="41">
      <formula>$P7="ja"</formula>
    </cfRule>
  </conditionalFormatting>
  <dataValidations count="5">
    <dataValidation type="list" allowBlank="1" showInputMessage="1" showErrorMessage="1" errorTitle="Bitte droplist nutzen" promptTitle="Droplist nutzen oder eintippen" sqref="A7:A52" xr:uid="{A92ACDDD-F347-4EF7-88E9-C48AE31E96D7}">
      <formula1>$S$8:$S$13</formula1>
    </dataValidation>
    <dataValidation type="list" allowBlank="1" showInputMessage="1" showErrorMessage="1" errorTitle="Bitte droplist nutzen" promptTitle="Droplist nutzen oder eintippen" sqref="B7:B52" xr:uid="{51F2F532-A000-4A3B-958C-077E96F38638}">
      <formula1>$S$16:$S$17</formula1>
    </dataValidation>
    <dataValidation type="list" allowBlank="1" showInputMessage="1" showErrorMessage="1" sqref="C7:C52" xr:uid="{A4FA00D4-22C7-47F2-82D5-DEA45801C805}">
      <formula1>$S$34:$S$63</formula1>
    </dataValidation>
    <dataValidation type="list" allowBlank="1" sqref="F7:F52" xr:uid="{4E98E980-B893-498F-A82B-5DC25B5F929D}">
      <formula1>$V$8:$V$10</formula1>
    </dataValidation>
    <dataValidation type="list" allowBlank="1" showInputMessage="1" showErrorMessage="1" sqref="E7:E52" xr:uid="{00D70CFE-7B4E-4797-8813-CCD7993C8E5B}">
      <formula1>$V$13:$V$31</formula1>
    </dataValidation>
  </dataValidations>
  <pageMargins left="0.70866141732283472" right="0.70866141732283472" top="0.74803149606299213" bottom="0.74803149606299213" header="0" footer="0"/>
  <pageSetup paperSize="9" scale="56" fitToHeight="0" orientation="landscape" r:id="rId1"/>
  <headerFooter>
    <oddHeader>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AA31FA-15EF-4BAA-A6EC-936B17D6D574}">
            <xm:f>Deckblatt!C7=0</xm:f>
            <x14:dxf>
              <font>
                <color rgb="FFFF0000"/>
              </font>
            </x14:dxf>
          </x14:cfRule>
          <xm:sqref>A4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BAE9F-71D1-4D1A-B0A0-CC2A23BE7848}">
  <sheetPr codeName="Tabelle4">
    <tabColor theme="9" tint="0.59999389629810485"/>
  </sheetPr>
  <dimension ref="A1:P44"/>
  <sheetViews>
    <sheetView zoomScaleNormal="100" workbookViewId="0">
      <selection activeCell="B6" sqref="B6"/>
    </sheetView>
  </sheetViews>
  <sheetFormatPr baseColWidth="10" defaultRowHeight="15" x14ac:dyDescent="0.25"/>
  <cols>
    <col min="1" max="1" width="10.42578125" customWidth="1"/>
    <col min="2" max="2" width="111.42578125" customWidth="1"/>
    <col min="3" max="3" width="40.140625" hidden="1" customWidth="1"/>
    <col min="4" max="5" width="10.85546875"/>
  </cols>
  <sheetData>
    <row r="1" spans="1:16" ht="18.75" x14ac:dyDescent="0.25">
      <c r="A1" s="1" t="s">
        <v>48</v>
      </c>
      <c r="B1" s="1"/>
      <c r="E1" s="28"/>
      <c r="F1" s="28"/>
      <c r="G1" s="28"/>
      <c r="P1" s="3"/>
    </row>
    <row r="2" spans="1:16" ht="18.75" x14ac:dyDescent="0.25">
      <c r="A2" s="13" t="s">
        <v>195</v>
      </c>
      <c r="B2" s="13"/>
      <c r="D2" s="13"/>
      <c r="E2" s="13"/>
      <c r="P2" s="3"/>
    </row>
    <row r="3" spans="1:16" ht="23.25" x14ac:dyDescent="0.35">
      <c r="A3" s="2" t="s">
        <v>137</v>
      </c>
      <c r="B3" s="2"/>
      <c r="C3" s="16"/>
      <c r="E3" s="2"/>
      <c r="H3" s="16"/>
      <c r="N3" s="12"/>
      <c r="O3" s="12"/>
      <c r="P3" s="12"/>
    </row>
    <row r="4" spans="1:16" ht="23.25" x14ac:dyDescent="0.35">
      <c r="A4" s="192" t="str">
        <f>IF(Deckblatt!C7=0,"Vorgangsnummer noch nicht eingetragen (siehe Deckblatt)","Vorgangsnummer: "&amp;Deckblatt!C7)</f>
        <v>Vorgangsnummer noch nicht eingetragen (siehe Deckblatt)</v>
      </c>
      <c r="B4" s="2"/>
      <c r="C4" s="16"/>
      <c r="E4" s="2"/>
      <c r="H4" s="16"/>
      <c r="N4" s="12"/>
      <c r="O4" s="12"/>
      <c r="P4" s="12"/>
    </row>
    <row r="5" spans="1:16" x14ac:dyDescent="0.25">
      <c r="A5" t="s">
        <v>138</v>
      </c>
    </row>
    <row r="6" spans="1:16" ht="15.75" thickBot="1" x14ac:dyDescent="0.3"/>
    <row r="7" spans="1:16" s="22" customFormat="1" ht="30.75" thickBot="1" x14ac:dyDescent="0.3">
      <c r="A7" s="143" t="s">
        <v>172</v>
      </c>
      <c r="B7" s="144" t="s">
        <v>139</v>
      </c>
      <c r="C7" s="129" t="s">
        <v>169</v>
      </c>
    </row>
    <row r="8" spans="1:16" x14ac:dyDescent="0.25">
      <c r="A8" s="136"/>
      <c r="B8" s="134"/>
      <c r="C8" s="130"/>
    </row>
    <row r="9" spans="1:16" x14ac:dyDescent="0.25">
      <c r="A9" s="137"/>
      <c r="B9" s="135"/>
      <c r="C9" s="131"/>
    </row>
    <row r="10" spans="1:16" x14ac:dyDescent="0.25">
      <c r="A10" s="137"/>
      <c r="B10" s="135"/>
      <c r="C10" s="131"/>
    </row>
    <row r="11" spans="1:16" x14ac:dyDescent="0.25">
      <c r="A11" s="137"/>
      <c r="B11" s="135"/>
      <c r="C11" s="131"/>
    </row>
    <row r="12" spans="1:16" x14ac:dyDescent="0.25">
      <c r="A12" s="137"/>
      <c r="B12" s="135"/>
      <c r="C12" s="131"/>
    </row>
    <row r="13" spans="1:16" x14ac:dyDescent="0.25">
      <c r="A13" s="137"/>
      <c r="B13" s="138"/>
      <c r="C13" s="132"/>
    </row>
    <row r="14" spans="1:16" x14ac:dyDescent="0.25">
      <c r="A14" s="137"/>
      <c r="B14" s="138"/>
      <c r="C14" s="132"/>
    </row>
    <row r="15" spans="1:16" x14ac:dyDescent="0.25">
      <c r="A15" s="137"/>
      <c r="B15" s="138"/>
      <c r="C15" s="132"/>
    </row>
    <row r="16" spans="1:16" x14ac:dyDescent="0.25">
      <c r="A16" s="137"/>
      <c r="B16" s="138"/>
      <c r="C16" s="132"/>
    </row>
    <row r="17" spans="1:3" x14ac:dyDescent="0.25">
      <c r="A17" s="137"/>
      <c r="B17" s="138"/>
      <c r="C17" s="132"/>
    </row>
    <row r="18" spans="1:3" x14ac:dyDescent="0.25">
      <c r="A18" s="137"/>
      <c r="B18" s="138"/>
      <c r="C18" s="132"/>
    </row>
    <row r="19" spans="1:3" x14ac:dyDescent="0.25">
      <c r="A19" s="137"/>
      <c r="B19" s="138"/>
      <c r="C19" s="132"/>
    </row>
    <row r="20" spans="1:3" x14ac:dyDescent="0.25">
      <c r="A20" s="137"/>
      <c r="B20" s="138"/>
      <c r="C20" s="132"/>
    </row>
    <row r="21" spans="1:3" x14ac:dyDescent="0.25">
      <c r="A21" s="137"/>
      <c r="B21" s="138"/>
      <c r="C21" s="132"/>
    </row>
    <row r="22" spans="1:3" x14ac:dyDescent="0.25">
      <c r="A22" s="137"/>
      <c r="B22" s="138"/>
      <c r="C22" s="132"/>
    </row>
    <row r="23" spans="1:3" x14ac:dyDescent="0.25">
      <c r="A23" s="137"/>
      <c r="B23" s="138"/>
      <c r="C23" s="132"/>
    </row>
    <row r="24" spans="1:3" x14ac:dyDescent="0.25">
      <c r="A24" s="137"/>
      <c r="B24" s="138"/>
      <c r="C24" s="132"/>
    </row>
    <row r="25" spans="1:3" x14ac:dyDescent="0.25">
      <c r="A25" s="137"/>
      <c r="B25" s="138"/>
      <c r="C25" s="132"/>
    </row>
    <row r="26" spans="1:3" x14ac:dyDescent="0.25">
      <c r="A26" s="137"/>
      <c r="B26" s="138"/>
      <c r="C26" s="132"/>
    </row>
    <row r="27" spans="1:3" x14ac:dyDescent="0.25">
      <c r="A27" s="137"/>
      <c r="B27" s="138"/>
      <c r="C27" s="132"/>
    </row>
    <row r="28" spans="1:3" x14ac:dyDescent="0.25">
      <c r="A28" s="137"/>
      <c r="B28" s="138"/>
      <c r="C28" s="132"/>
    </row>
    <row r="29" spans="1:3" x14ac:dyDescent="0.25">
      <c r="A29" s="137"/>
      <c r="B29" s="138"/>
      <c r="C29" s="132"/>
    </row>
    <row r="30" spans="1:3" x14ac:dyDescent="0.25">
      <c r="A30" s="137"/>
      <c r="B30" s="138"/>
      <c r="C30" s="132"/>
    </row>
    <row r="31" spans="1:3" x14ac:dyDescent="0.25">
      <c r="A31" s="137"/>
      <c r="B31" s="138"/>
      <c r="C31" s="132"/>
    </row>
    <row r="32" spans="1:3" x14ac:dyDescent="0.25">
      <c r="A32" s="137"/>
      <c r="B32" s="138"/>
      <c r="C32" s="132"/>
    </row>
    <row r="33" spans="1:3" x14ac:dyDescent="0.25">
      <c r="A33" s="137"/>
      <c r="B33" s="138"/>
      <c r="C33" s="132"/>
    </row>
    <row r="34" spans="1:3" x14ac:dyDescent="0.25">
      <c r="A34" s="137"/>
      <c r="B34" s="138"/>
      <c r="C34" s="132"/>
    </row>
    <row r="35" spans="1:3" x14ac:dyDescent="0.25">
      <c r="A35" s="137"/>
      <c r="B35" s="138"/>
      <c r="C35" s="132"/>
    </row>
    <row r="36" spans="1:3" x14ac:dyDescent="0.25">
      <c r="A36" s="137"/>
      <c r="B36" s="138"/>
      <c r="C36" s="132"/>
    </row>
    <row r="37" spans="1:3" x14ac:dyDescent="0.25">
      <c r="A37" s="137"/>
      <c r="B37" s="138"/>
      <c r="C37" s="132"/>
    </row>
    <row r="38" spans="1:3" x14ac:dyDescent="0.25">
      <c r="A38" s="137"/>
      <c r="B38" s="138"/>
      <c r="C38" s="132"/>
    </row>
    <row r="39" spans="1:3" x14ac:dyDescent="0.25">
      <c r="A39" s="137"/>
      <c r="B39" s="138"/>
      <c r="C39" s="132"/>
    </row>
    <row r="40" spans="1:3" x14ac:dyDescent="0.25">
      <c r="A40" s="137"/>
      <c r="B40" s="138"/>
      <c r="C40" s="132"/>
    </row>
    <row r="41" spans="1:3" x14ac:dyDescent="0.25">
      <c r="A41" s="137"/>
      <c r="B41" s="138"/>
      <c r="C41" s="132"/>
    </row>
    <row r="42" spans="1:3" x14ac:dyDescent="0.25">
      <c r="A42" s="137"/>
      <c r="B42" s="138"/>
      <c r="C42" s="132"/>
    </row>
    <row r="43" spans="1:3" x14ac:dyDescent="0.25">
      <c r="A43" s="137"/>
      <c r="B43" s="138"/>
      <c r="C43" s="132"/>
    </row>
    <row r="44" spans="1:3" ht="15.75" thickBot="1" x14ac:dyDescent="0.3">
      <c r="A44" s="139"/>
      <c r="B44" s="140"/>
      <c r="C44" s="133"/>
    </row>
  </sheetData>
  <sheetProtection algorithmName="SHA-512" hashValue="wJtSlfEpvS1DAoP86fQnGwjVCiOsP+LHHo/o4b4LdrShWwdMvtBOGjDffSdgIAryJwX8Q0G5nyxoEAvlYG3uIg==" saltValue="7UhR6Nzhs6CfMKeILfkH8A==" spinCount="100000" sheet="1" objects="1" scenarios="1"/>
  <conditionalFormatting sqref="A4">
    <cfRule type="expression" dxfId="32" priority="2">
      <formula>$A$4="Vereinbarungsnummer noch nicht eingetragen (siehe Deckblatt)"</formula>
    </cfRule>
  </conditionalFormatting>
  <pageMargins left="0.7" right="0.7" top="0.78740157499999996" bottom="0.78740157499999996" header="0.3" footer="0.3"/>
  <pageSetup paperSize="9" scale="71" orientation="portrait" r:id="rId1"/>
  <colBreaks count="1" manualBreakCount="1">
    <brk id="3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688A80-84FF-454B-896A-63F65B08CA01}">
            <xm:f>Deckblatt!C7=0</xm:f>
            <x14:dxf>
              <font>
                <color rgb="FFFF0000"/>
              </font>
            </x14:dxf>
          </x14:cfRule>
          <xm:sqref>A4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544F-3B0D-4658-8DE8-52E6B0AB3050}">
  <sheetPr codeName="Tabelle5">
    <tabColor theme="8"/>
  </sheetPr>
  <dimension ref="A1:O22"/>
  <sheetViews>
    <sheetView showGridLines="0" showRuler="0" showWhiteSpace="0" zoomScaleNormal="100" zoomScaleSheetLayoutView="100" workbookViewId="0">
      <selection activeCell="A7" sqref="A7"/>
    </sheetView>
  </sheetViews>
  <sheetFormatPr baseColWidth="10" defaultRowHeight="15" x14ac:dyDescent="0.25"/>
  <cols>
    <col min="1" max="1" width="15.5703125" bestFit="1" customWidth="1"/>
    <col min="2" max="2" width="24.42578125" bestFit="1" customWidth="1"/>
    <col min="13" max="14" width="0" hidden="1" customWidth="1"/>
  </cols>
  <sheetData>
    <row r="1" spans="1:15" ht="18.75" x14ac:dyDescent="0.25">
      <c r="A1" s="1" t="s">
        <v>48</v>
      </c>
      <c r="D1" s="1"/>
      <c r="M1" t="s">
        <v>49</v>
      </c>
      <c r="N1" t="s">
        <v>61</v>
      </c>
      <c r="O1" s="3"/>
    </row>
    <row r="2" spans="1:15" ht="18.75" x14ac:dyDescent="0.25">
      <c r="A2" s="13" t="s">
        <v>195</v>
      </c>
      <c r="C2" s="13"/>
      <c r="D2" s="13"/>
      <c r="O2" s="3"/>
    </row>
    <row r="3" spans="1:15" ht="23.25" x14ac:dyDescent="0.35">
      <c r="A3" s="2" t="s">
        <v>16</v>
      </c>
      <c r="B3" s="16"/>
      <c r="C3" s="2"/>
      <c r="D3" s="2"/>
      <c r="G3" s="16"/>
      <c r="M3" s="12"/>
      <c r="N3" s="12"/>
      <c r="O3" s="12"/>
    </row>
    <row r="4" spans="1:15" ht="23.25" x14ac:dyDescent="0.35">
      <c r="A4" s="192" t="str">
        <f>IF(Deckblatt!C7=0,"Vorgangsnummer noch nicht eingetragen (siehe Deckblatt)","Vorgangsnummer: "&amp;Deckblatt!C7)</f>
        <v>Vorgangsnummer noch nicht eingetragen (siehe Deckblatt)</v>
      </c>
      <c r="B4" s="16"/>
      <c r="C4" s="2"/>
      <c r="D4" s="2"/>
      <c r="G4" s="16"/>
      <c r="M4" s="12"/>
      <c r="N4" s="12"/>
      <c r="O4" s="12"/>
    </row>
    <row r="5" spans="1:15" ht="30" customHeight="1" thickBot="1" x14ac:dyDescent="0.3">
      <c r="A5" s="22" t="s">
        <v>3</v>
      </c>
    </row>
    <row r="6" spans="1:15" ht="15.75" thickBot="1" x14ac:dyDescent="0.3">
      <c r="A6" s="78" t="s">
        <v>15</v>
      </c>
      <c r="B6" s="79" t="s">
        <v>74</v>
      </c>
    </row>
    <row r="7" spans="1:15" ht="15.75" thickBot="1" x14ac:dyDescent="0.3">
      <c r="A7" s="80" t="s">
        <v>72</v>
      </c>
      <c r="B7" s="244"/>
    </row>
    <row r="8" spans="1:15" ht="15.75" thickBot="1" x14ac:dyDescent="0.3">
      <c r="A8" s="80" t="s">
        <v>73</v>
      </c>
      <c r="B8" s="245"/>
    </row>
    <row r="12" spans="1:15" ht="15.75" thickBot="1" x14ac:dyDescent="0.3"/>
    <row r="18" spans="1:4" ht="15.75" thickBot="1" x14ac:dyDescent="0.3"/>
    <row r="19" spans="1:4" ht="15.75" thickBot="1" x14ac:dyDescent="0.3"/>
    <row r="20" spans="1:4" x14ac:dyDescent="0.25">
      <c r="A20" s="32"/>
      <c r="B20" s="73"/>
    </row>
    <row r="21" spans="1:4" x14ac:dyDescent="0.25">
      <c r="A21" t="s">
        <v>116</v>
      </c>
    </row>
    <row r="22" spans="1:4" ht="21" x14ac:dyDescent="0.35">
      <c r="A22" s="148" t="s">
        <v>166</v>
      </c>
      <c r="B22" s="149"/>
      <c r="C22" s="149"/>
      <c r="D22" s="149"/>
    </row>
  </sheetData>
  <sheetProtection selectLockedCells="1"/>
  <conditionalFormatting sqref="A4">
    <cfRule type="expression" dxfId="30" priority="2">
      <formula>$A$4="Vereinbarungsnummer noch nicht eingetragen (siehe Deckblatt)"</formula>
    </cfRule>
  </conditionalFormatting>
  <pageMargins left="0.70866141732283472" right="0.70866141732283472" top="0.74803149606299213" bottom="0.74803149606299213" header="0" footer="0"/>
  <pageSetup paperSize="9" orientation="landscape" r:id="rId2"/>
  <headerFooter>
    <oddHeader>&amp;R&amp;G</oddHeader>
  </headerFooter>
  <colBreaks count="1" manualBreakCount="1">
    <brk id="7" max="19" man="1"/>
  </colBreaks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6FE44F-A7C3-40D3-A94D-1BAC25861699}">
            <xm:f>Deckblatt!C7=0</xm:f>
            <x14:dxf>
              <font>
                <color rgb="FFFF0000"/>
              </font>
            </x14:dxf>
          </x14:cfRule>
          <xm:sqref>A4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A366E-0AEF-46AB-A57C-B313D143DBD3}">
  <sheetPr codeName="Tabelle6">
    <tabColor theme="8" tint="0.59999389629810485"/>
    <pageSetUpPr fitToPage="1"/>
  </sheetPr>
  <dimension ref="A1:R70"/>
  <sheetViews>
    <sheetView showGridLines="0" tabSelected="1" showRuler="0" showWhiteSpace="0" zoomScaleNormal="100" workbookViewId="0">
      <selection activeCell="A7" sqref="A7:XFD7"/>
    </sheetView>
  </sheetViews>
  <sheetFormatPr baseColWidth="10" defaultRowHeight="15" x14ac:dyDescent="0.25"/>
  <cols>
    <col min="1" max="1" width="25" customWidth="1"/>
    <col min="2" max="2" width="28" customWidth="1"/>
    <col min="3" max="3" width="14.28515625" customWidth="1"/>
    <col min="4" max="4" width="43.85546875" customWidth="1"/>
    <col min="5" max="5" width="51.5703125" customWidth="1"/>
    <col min="6" max="6" width="20.140625" hidden="1" customWidth="1"/>
    <col min="7" max="11" width="11.5703125" hidden="1" customWidth="1"/>
    <col min="12" max="12" width="37.85546875" hidden="1" customWidth="1"/>
    <col min="13" max="17" width="10.85546875" hidden="1" customWidth="1"/>
    <col min="18" max="18" width="32.28515625" hidden="1" customWidth="1"/>
  </cols>
  <sheetData>
    <row r="1" spans="1:18" ht="18.75" x14ac:dyDescent="0.25">
      <c r="A1" s="1" t="s">
        <v>48</v>
      </c>
      <c r="B1" s="1"/>
      <c r="E1" s="14"/>
      <c r="F1" s="24" t="s">
        <v>76</v>
      </c>
      <c r="G1" s="24" t="s">
        <v>75</v>
      </c>
      <c r="J1" t="s">
        <v>50</v>
      </c>
      <c r="N1" t="s">
        <v>49</v>
      </c>
      <c r="O1" t="s">
        <v>61</v>
      </c>
      <c r="P1" s="3"/>
    </row>
    <row r="2" spans="1:18" ht="18.75" x14ac:dyDescent="0.25">
      <c r="A2" s="13" t="s">
        <v>196</v>
      </c>
      <c r="B2" s="13"/>
      <c r="D2" s="13"/>
      <c r="E2" s="13"/>
      <c r="P2" s="3"/>
    </row>
    <row r="3" spans="1:18" ht="23.25" x14ac:dyDescent="0.35">
      <c r="A3" s="2" t="s">
        <v>77</v>
      </c>
      <c r="B3" s="2"/>
      <c r="C3" s="16"/>
      <c r="E3" s="2"/>
      <c r="F3" t="s">
        <v>114</v>
      </c>
      <c r="H3" s="16"/>
      <c r="N3" s="12"/>
      <c r="O3" s="12"/>
      <c r="P3" s="12"/>
    </row>
    <row r="4" spans="1:18" x14ac:dyDescent="0.25">
      <c r="A4" s="192" t="str">
        <f>IF(Deckblatt!C7=0,"Vorgangsnummer noch nicht eingetragen (siehe Deckblatt)","Vorgangsnummer: "&amp;Deckblatt!C7)</f>
        <v>Vorgangsnummer noch nicht eingetragen (siehe Deckblatt)</v>
      </c>
      <c r="B4" s="17"/>
      <c r="C4" s="18"/>
      <c r="F4" t="s">
        <v>115</v>
      </c>
    </row>
    <row r="5" spans="1:18" ht="30" customHeight="1" thickBot="1" x14ac:dyDescent="0.3">
      <c r="A5" s="22" t="s">
        <v>3</v>
      </c>
      <c r="B5" s="22"/>
    </row>
    <row r="6" spans="1:18" ht="23.85" customHeight="1" thickBot="1" x14ac:dyDescent="0.3">
      <c r="A6" s="170" t="s">
        <v>29</v>
      </c>
      <c r="B6" s="175" t="s">
        <v>134</v>
      </c>
      <c r="C6" s="178" t="s">
        <v>1</v>
      </c>
      <c r="D6" s="178" t="s">
        <v>71</v>
      </c>
      <c r="E6" s="179" t="s">
        <v>188</v>
      </c>
      <c r="J6" s="9"/>
      <c r="L6" s="9" t="s">
        <v>113</v>
      </c>
      <c r="R6" s="74" t="s">
        <v>167</v>
      </c>
    </row>
    <row r="7" spans="1:18" x14ac:dyDescent="0.25">
      <c r="A7" s="171"/>
      <c r="B7" s="174"/>
      <c r="C7" s="176"/>
      <c r="D7" s="169"/>
      <c r="E7" s="172" t="str">
        <f t="shared" ref="E7:E38" si="0">IF(A7="","",VLOOKUP(A7,L$7:M$17,2,0))</f>
        <v/>
      </c>
      <c r="F7" t="s">
        <v>133</v>
      </c>
      <c r="G7" s="25">
        <f>IF(F7="nein",C7,"")</f>
        <v>0</v>
      </c>
      <c r="L7" t="s">
        <v>17</v>
      </c>
      <c r="M7" t="s">
        <v>105</v>
      </c>
      <c r="R7" s="75"/>
    </row>
    <row r="8" spans="1:18" ht="14.25" customHeight="1" x14ac:dyDescent="0.25">
      <c r="A8" s="171"/>
      <c r="B8" s="174"/>
      <c r="C8" s="177"/>
      <c r="D8" s="169"/>
      <c r="E8" s="172" t="str">
        <f t="shared" si="0"/>
        <v/>
      </c>
      <c r="G8" s="25" t="str">
        <f t="shared" ref="G8:G68" si="1">IF(F8="nein",C8,"")</f>
        <v/>
      </c>
      <c r="L8" t="s">
        <v>18</v>
      </c>
      <c r="M8" t="s">
        <v>109</v>
      </c>
      <c r="R8" s="75"/>
    </row>
    <row r="9" spans="1:18" ht="14.25" customHeight="1" x14ac:dyDescent="0.25">
      <c r="A9" s="171"/>
      <c r="B9" s="174"/>
      <c r="C9" s="177"/>
      <c r="D9" s="169"/>
      <c r="E9" s="172" t="str">
        <f t="shared" si="0"/>
        <v/>
      </c>
      <c r="G9" s="25" t="str">
        <f t="shared" si="1"/>
        <v/>
      </c>
      <c r="L9" t="s">
        <v>20</v>
      </c>
      <c r="M9" t="s">
        <v>106</v>
      </c>
      <c r="R9" s="75"/>
    </row>
    <row r="10" spans="1:18" ht="14.25" customHeight="1" x14ac:dyDescent="0.25">
      <c r="A10" s="171"/>
      <c r="B10" s="174"/>
      <c r="C10" s="177"/>
      <c r="D10" s="169"/>
      <c r="E10" s="172" t="str">
        <f t="shared" si="0"/>
        <v/>
      </c>
      <c r="G10" s="25" t="str">
        <f t="shared" si="1"/>
        <v/>
      </c>
      <c r="L10" t="s">
        <v>19</v>
      </c>
      <c r="M10" t="s">
        <v>105</v>
      </c>
      <c r="R10" s="75"/>
    </row>
    <row r="11" spans="1:18" ht="14.25" customHeight="1" x14ac:dyDescent="0.25">
      <c r="A11" s="171"/>
      <c r="B11" s="174"/>
      <c r="C11" s="177"/>
      <c r="D11" s="169"/>
      <c r="E11" s="172" t="str">
        <f t="shared" si="0"/>
        <v/>
      </c>
      <c r="G11" s="25" t="str">
        <f t="shared" si="1"/>
        <v/>
      </c>
      <c r="L11" t="s">
        <v>21</v>
      </c>
      <c r="M11" t="s">
        <v>110</v>
      </c>
      <c r="R11" s="75"/>
    </row>
    <row r="12" spans="1:18" x14ac:dyDescent="0.25">
      <c r="A12" s="171"/>
      <c r="B12" s="174"/>
      <c r="C12" s="177"/>
      <c r="D12" s="169"/>
      <c r="E12" s="172" t="str">
        <f t="shared" si="0"/>
        <v/>
      </c>
      <c r="G12" s="25" t="str">
        <f t="shared" si="1"/>
        <v/>
      </c>
      <c r="J12" t="s">
        <v>4</v>
      </c>
      <c r="L12" t="s">
        <v>22</v>
      </c>
      <c r="M12" t="s">
        <v>107</v>
      </c>
      <c r="R12" s="75"/>
    </row>
    <row r="13" spans="1:18" x14ac:dyDescent="0.25">
      <c r="A13" s="171"/>
      <c r="B13" s="174"/>
      <c r="C13" s="177"/>
      <c r="D13" s="169"/>
      <c r="E13" s="172" t="str">
        <f t="shared" si="0"/>
        <v/>
      </c>
      <c r="G13" s="25" t="str">
        <f t="shared" si="1"/>
        <v/>
      </c>
      <c r="J13" t="s">
        <v>5</v>
      </c>
      <c r="L13" t="s">
        <v>23</v>
      </c>
      <c r="M13" t="s">
        <v>108</v>
      </c>
      <c r="R13" s="75"/>
    </row>
    <row r="14" spans="1:18" x14ac:dyDescent="0.25">
      <c r="A14" s="171"/>
      <c r="B14" s="174"/>
      <c r="C14" s="177"/>
      <c r="D14" s="169"/>
      <c r="E14" s="172" t="str">
        <f t="shared" si="0"/>
        <v/>
      </c>
      <c r="G14" s="25" t="str">
        <f t="shared" si="1"/>
        <v/>
      </c>
      <c r="L14" t="s">
        <v>24</v>
      </c>
      <c r="M14" t="s">
        <v>111</v>
      </c>
      <c r="R14" s="75"/>
    </row>
    <row r="15" spans="1:18" x14ac:dyDescent="0.25">
      <c r="A15" s="171"/>
      <c r="B15" s="174"/>
      <c r="C15" s="177"/>
      <c r="D15" s="169"/>
      <c r="E15" s="172" t="str">
        <f t="shared" si="0"/>
        <v/>
      </c>
      <c r="G15" s="25" t="str">
        <f t="shared" si="1"/>
        <v/>
      </c>
      <c r="L15" t="s">
        <v>27</v>
      </c>
      <c r="M15" t="s">
        <v>112</v>
      </c>
      <c r="R15" s="75"/>
    </row>
    <row r="16" spans="1:18" x14ac:dyDescent="0.25">
      <c r="A16" s="171"/>
      <c r="B16" s="174"/>
      <c r="C16" s="177"/>
      <c r="D16" s="169"/>
      <c r="E16" s="172" t="str">
        <f t="shared" si="0"/>
        <v/>
      </c>
      <c r="G16" s="25" t="str">
        <f t="shared" si="1"/>
        <v/>
      </c>
      <c r="L16" t="s">
        <v>174</v>
      </c>
      <c r="M16" t="s">
        <v>175</v>
      </c>
      <c r="R16" s="75"/>
    </row>
    <row r="17" spans="1:18" x14ac:dyDescent="0.25">
      <c r="A17" s="171"/>
      <c r="B17" s="174"/>
      <c r="C17" s="177"/>
      <c r="D17" s="169"/>
      <c r="E17" s="172" t="str">
        <f t="shared" si="0"/>
        <v/>
      </c>
      <c r="G17" s="25" t="str">
        <f t="shared" si="1"/>
        <v/>
      </c>
      <c r="L17" t="s">
        <v>176</v>
      </c>
      <c r="M17" t="s">
        <v>177</v>
      </c>
      <c r="R17" s="75"/>
    </row>
    <row r="18" spans="1:18" x14ac:dyDescent="0.25">
      <c r="A18" s="171"/>
      <c r="B18" s="174"/>
      <c r="C18" s="177"/>
      <c r="D18" s="169"/>
      <c r="E18" s="172" t="str">
        <f t="shared" si="0"/>
        <v/>
      </c>
      <c r="G18" s="25" t="str">
        <f t="shared" si="1"/>
        <v/>
      </c>
      <c r="R18" s="75"/>
    </row>
    <row r="19" spans="1:18" x14ac:dyDescent="0.25">
      <c r="A19" s="171"/>
      <c r="B19" s="174"/>
      <c r="C19" s="177"/>
      <c r="D19" s="169"/>
      <c r="E19" s="172" t="str">
        <f t="shared" si="0"/>
        <v/>
      </c>
      <c r="G19" s="25" t="str">
        <f t="shared" si="1"/>
        <v/>
      </c>
      <c r="R19" s="75"/>
    </row>
    <row r="20" spans="1:18" x14ac:dyDescent="0.25">
      <c r="A20" s="171"/>
      <c r="B20" s="174"/>
      <c r="C20" s="177"/>
      <c r="D20" s="169"/>
      <c r="E20" s="172" t="str">
        <f t="shared" si="0"/>
        <v/>
      </c>
      <c r="G20" s="25" t="str">
        <f t="shared" si="1"/>
        <v/>
      </c>
      <c r="R20" s="75"/>
    </row>
    <row r="21" spans="1:18" x14ac:dyDescent="0.25">
      <c r="A21" s="171"/>
      <c r="B21" s="174"/>
      <c r="C21" s="177"/>
      <c r="D21" s="169"/>
      <c r="E21" s="172" t="str">
        <f t="shared" si="0"/>
        <v/>
      </c>
      <c r="G21" s="25" t="str">
        <f t="shared" si="1"/>
        <v/>
      </c>
      <c r="R21" s="75"/>
    </row>
    <row r="22" spans="1:18" x14ac:dyDescent="0.25">
      <c r="A22" s="171"/>
      <c r="B22" s="174"/>
      <c r="C22" s="177"/>
      <c r="D22" s="169"/>
      <c r="E22" s="172" t="str">
        <f t="shared" si="0"/>
        <v/>
      </c>
      <c r="G22" s="25" t="str">
        <f t="shared" si="1"/>
        <v/>
      </c>
      <c r="R22" s="75"/>
    </row>
    <row r="23" spans="1:18" x14ac:dyDescent="0.25">
      <c r="A23" s="171"/>
      <c r="B23" s="174"/>
      <c r="C23" s="177"/>
      <c r="D23" s="169"/>
      <c r="E23" s="172" t="str">
        <f t="shared" si="0"/>
        <v/>
      </c>
      <c r="G23" s="25" t="str">
        <f t="shared" si="1"/>
        <v/>
      </c>
      <c r="R23" s="75"/>
    </row>
    <row r="24" spans="1:18" x14ac:dyDescent="0.25">
      <c r="A24" s="171"/>
      <c r="B24" s="174"/>
      <c r="C24" s="177"/>
      <c r="D24" s="169"/>
      <c r="E24" s="172" t="str">
        <f t="shared" si="0"/>
        <v/>
      </c>
      <c r="G24" s="25" t="str">
        <f t="shared" si="1"/>
        <v/>
      </c>
      <c r="R24" s="75"/>
    </row>
    <row r="25" spans="1:18" x14ac:dyDescent="0.25">
      <c r="A25" s="171"/>
      <c r="B25" s="174"/>
      <c r="C25" s="177"/>
      <c r="D25" s="169"/>
      <c r="E25" s="172" t="str">
        <f t="shared" si="0"/>
        <v/>
      </c>
      <c r="G25" s="25" t="str">
        <f t="shared" si="1"/>
        <v/>
      </c>
      <c r="R25" s="75"/>
    </row>
    <row r="26" spans="1:18" x14ac:dyDescent="0.25">
      <c r="A26" s="171"/>
      <c r="B26" s="174"/>
      <c r="C26" s="177"/>
      <c r="D26" s="169"/>
      <c r="E26" s="172" t="str">
        <f t="shared" si="0"/>
        <v/>
      </c>
      <c r="G26" s="25" t="str">
        <f t="shared" si="1"/>
        <v/>
      </c>
      <c r="R26" s="75"/>
    </row>
    <row r="27" spans="1:18" x14ac:dyDescent="0.25">
      <c r="A27" s="171"/>
      <c r="B27" s="174"/>
      <c r="C27" s="177"/>
      <c r="D27" s="169"/>
      <c r="E27" s="172" t="str">
        <f t="shared" si="0"/>
        <v/>
      </c>
      <c r="G27" s="25" t="str">
        <f t="shared" si="1"/>
        <v/>
      </c>
      <c r="R27" s="75"/>
    </row>
    <row r="28" spans="1:18" x14ac:dyDescent="0.25">
      <c r="A28" s="171"/>
      <c r="B28" s="174"/>
      <c r="C28" s="177"/>
      <c r="D28" s="169"/>
      <c r="E28" s="172" t="str">
        <f t="shared" si="0"/>
        <v/>
      </c>
      <c r="G28" s="25" t="str">
        <f t="shared" si="1"/>
        <v/>
      </c>
      <c r="R28" s="75"/>
    </row>
    <row r="29" spans="1:18" x14ac:dyDescent="0.25">
      <c r="A29" s="171"/>
      <c r="B29" s="174"/>
      <c r="C29" s="177"/>
      <c r="D29" s="169"/>
      <c r="E29" s="172" t="str">
        <f t="shared" si="0"/>
        <v/>
      </c>
      <c r="G29" s="25" t="str">
        <f>IF(F29="nein",C29,"")</f>
        <v/>
      </c>
      <c r="R29" s="75"/>
    </row>
    <row r="30" spans="1:18" x14ac:dyDescent="0.25">
      <c r="A30" s="171"/>
      <c r="B30" s="174"/>
      <c r="C30" s="177"/>
      <c r="D30" s="169"/>
      <c r="E30" s="172" t="str">
        <f t="shared" si="0"/>
        <v/>
      </c>
      <c r="G30" s="25" t="str">
        <f t="shared" si="1"/>
        <v/>
      </c>
      <c r="R30" s="75"/>
    </row>
    <row r="31" spans="1:18" x14ac:dyDescent="0.25">
      <c r="A31" s="171"/>
      <c r="B31" s="174"/>
      <c r="C31" s="177"/>
      <c r="D31" s="169"/>
      <c r="E31" s="172" t="str">
        <f t="shared" si="0"/>
        <v/>
      </c>
      <c r="G31" s="25" t="str">
        <f t="shared" si="1"/>
        <v/>
      </c>
      <c r="R31" s="75"/>
    </row>
    <row r="32" spans="1:18" x14ac:dyDescent="0.25">
      <c r="A32" s="171"/>
      <c r="B32" s="174"/>
      <c r="C32" s="177"/>
      <c r="D32" s="169"/>
      <c r="E32" s="172" t="str">
        <f t="shared" si="0"/>
        <v/>
      </c>
      <c r="G32" s="25" t="str">
        <f t="shared" ref="G32:G34" si="2">IF(F32="nein",C32,"")</f>
        <v/>
      </c>
      <c r="R32" s="75"/>
    </row>
    <row r="33" spans="1:18" x14ac:dyDescent="0.25">
      <c r="A33" s="171"/>
      <c r="B33" s="174"/>
      <c r="C33" s="177"/>
      <c r="D33" s="169"/>
      <c r="E33" s="172" t="str">
        <f t="shared" si="0"/>
        <v/>
      </c>
      <c r="G33" s="25" t="str">
        <f t="shared" si="2"/>
        <v/>
      </c>
      <c r="R33" s="75"/>
    </row>
    <row r="34" spans="1:18" x14ac:dyDescent="0.25">
      <c r="A34" s="171"/>
      <c r="B34" s="174"/>
      <c r="C34" s="177"/>
      <c r="D34" s="169"/>
      <c r="E34" s="172" t="str">
        <f t="shared" si="0"/>
        <v/>
      </c>
      <c r="G34" s="25" t="str">
        <f t="shared" si="2"/>
        <v/>
      </c>
      <c r="R34" s="75"/>
    </row>
    <row r="35" spans="1:18" x14ac:dyDescent="0.25">
      <c r="A35" s="171"/>
      <c r="B35" s="174"/>
      <c r="C35" s="177"/>
      <c r="D35" s="169"/>
      <c r="E35" s="172" t="str">
        <f t="shared" si="0"/>
        <v/>
      </c>
      <c r="G35" s="25" t="str">
        <f>IF(F35="nein",C35,"")</f>
        <v/>
      </c>
      <c r="R35" s="75"/>
    </row>
    <row r="36" spans="1:18" x14ac:dyDescent="0.25">
      <c r="A36" s="171"/>
      <c r="B36" s="174"/>
      <c r="C36" s="177"/>
      <c r="D36" s="169"/>
      <c r="E36" s="172" t="str">
        <f t="shared" si="0"/>
        <v/>
      </c>
      <c r="G36" s="25" t="str">
        <f t="shared" ref="G36" si="3">IF(F36="nein",C36,"")</f>
        <v/>
      </c>
      <c r="R36" s="75"/>
    </row>
    <row r="37" spans="1:18" x14ac:dyDescent="0.25">
      <c r="A37" s="171"/>
      <c r="B37" s="174"/>
      <c r="C37" s="177"/>
      <c r="D37" s="169"/>
      <c r="E37" s="172" t="str">
        <f t="shared" si="0"/>
        <v/>
      </c>
      <c r="G37" s="25" t="str">
        <f t="shared" si="1"/>
        <v/>
      </c>
      <c r="R37" s="75"/>
    </row>
    <row r="38" spans="1:18" x14ac:dyDescent="0.25">
      <c r="A38" s="171"/>
      <c r="B38" s="174"/>
      <c r="C38" s="177"/>
      <c r="D38" s="169"/>
      <c r="E38" s="172" t="str">
        <f t="shared" si="0"/>
        <v/>
      </c>
      <c r="G38" s="25" t="str">
        <f t="shared" ref="G38:G50" si="4">IF(F38="nein",C38,"")</f>
        <v/>
      </c>
      <c r="R38" s="75"/>
    </row>
    <row r="39" spans="1:18" x14ac:dyDescent="0.25">
      <c r="A39" s="171"/>
      <c r="B39" s="174"/>
      <c r="C39" s="177"/>
      <c r="D39" s="169"/>
      <c r="E39" s="172" t="str">
        <f t="shared" ref="E39:E68" si="5">IF(A39="","",VLOOKUP(A39,L$7:M$17,2,0))</f>
        <v/>
      </c>
      <c r="G39" s="25" t="str">
        <f t="shared" si="4"/>
        <v/>
      </c>
      <c r="R39" s="75"/>
    </row>
    <row r="40" spans="1:18" x14ac:dyDescent="0.25">
      <c r="A40" s="171"/>
      <c r="B40" s="174"/>
      <c r="C40" s="177"/>
      <c r="D40" s="169"/>
      <c r="E40" s="172" t="str">
        <f t="shared" si="5"/>
        <v/>
      </c>
      <c r="G40" s="25" t="str">
        <f t="shared" si="4"/>
        <v/>
      </c>
      <c r="R40" s="75"/>
    </row>
    <row r="41" spans="1:18" x14ac:dyDescent="0.25">
      <c r="A41" s="171"/>
      <c r="B41" s="174"/>
      <c r="C41" s="177"/>
      <c r="D41" s="169"/>
      <c r="E41" s="172" t="str">
        <f t="shared" si="5"/>
        <v/>
      </c>
      <c r="G41" s="25" t="str">
        <f t="shared" si="4"/>
        <v/>
      </c>
      <c r="R41" s="75"/>
    </row>
    <row r="42" spans="1:18" x14ac:dyDescent="0.25">
      <c r="A42" s="171"/>
      <c r="B42" s="174"/>
      <c r="C42" s="177"/>
      <c r="D42" s="169"/>
      <c r="E42" s="172" t="str">
        <f t="shared" si="5"/>
        <v/>
      </c>
      <c r="G42" s="25" t="str">
        <f t="shared" si="4"/>
        <v/>
      </c>
      <c r="R42" s="75"/>
    </row>
    <row r="43" spans="1:18" x14ac:dyDescent="0.25">
      <c r="A43" s="171"/>
      <c r="B43" s="174"/>
      <c r="C43" s="177"/>
      <c r="D43" s="169"/>
      <c r="E43" s="172" t="str">
        <f t="shared" si="5"/>
        <v/>
      </c>
      <c r="G43" s="25" t="str">
        <f t="shared" si="4"/>
        <v/>
      </c>
      <c r="R43" s="75"/>
    </row>
    <row r="44" spans="1:18" x14ac:dyDescent="0.25">
      <c r="A44" s="171"/>
      <c r="B44" s="174"/>
      <c r="C44" s="177"/>
      <c r="D44" s="169"/>
      <c r="E44" s="172" t="str">
        <f t="shared" si="5"/>
        <v/>
      </c>
      <c r="G44" s="25" t="str">
        <f t="shared" si="4"/>
        <v/>
      </c>
      <c r="R44" s="75"/>
    </row>
    <row r="45" spans="1:18" x14ac:dyDescent="0.25">
      <c r="A45" s="171"/>
      <c r="B45" s="174"/>
      <c r="C45" s="177"/>
      <c r="D45" s="169"/>
      <c r="E45" s="172" t="str">
        <f t="shared" si="5"/>
        <v/>
      </c>
      <c r="G45" s="25" t="str">
        <f t="shared" si="4"/>
        <v/>
      </c>
      <c r="R45" s="75"/>
    </row>
    <row r="46" spans="1:18" x14ac:dyDescent="0.25">
      <c r="A46" s="171"/>
      <c r="B46" s="174"/>
      <c r="C46" s="177"/>
      <c r="D46" s="169"/>
      <c r="E46" s="172" t="str">
        <f t="shared" si="5"/>
        <v/>
      </c>
      <c r="G46" s="25" t="str">
        <f t="shared" si="4"/>
        <v/>
      </c>
      <c r="R46" s="75"/>
    </row>
    <row r="47" spans="1:18" x14ac:dyDescent="0.25">
      <c r="A47" s="171"/>
      <c r="B47" s="174"/>
      <c r="C47" s="177"/>
      <c r="D47" s="169"/>
      <c r="E47" s="172" t="str">
        <f t="shared" si="5"/>
        <v/>
      </c>
      <c r="G47" s="25" t="str">
        <f t="shared" si="4"/>
        <v/>
      </c>
      <c r="R47" s="75"/>
    </row>
    <row r="48" spans="1:18" x14ac:dyDescent="0.25">
      <c r="A48" s="171"/>
      <c r="B48" s="174"/>
      <c r="C48" s="177"/>
      <c r="D48" s="169"/>
      <c r="E48" s="172" t="str">
        <f t="shared" si="5"/>
        <v/>
      </c>
      <c r="G48" s="25" t="str">
        <f t="shared" si="4"/>
        <v/>
      </c>
      <c r="R48" s="75"/>
    </row>
    <row r="49" spans="1:18" x14ac:dyDescent="0.25">
      <c r="A49" s="171"/>
      <c r="B49" s="174"/>
      <c r="C49" s="177"/>
      <c r="D49" s="169"/>
      <c r="E49" s="172" t="str">
        <f t="shared" si="5"/>
        <v/>
      </c>
      <c r="G49" s="25" t="str">
        <f t="shared" si="4"/>
        <v/>
      </c>
      <c r="R49" s="75"/>
    </row>
    <row r="50" spans="1:18" x14ac:dyDescent="0.25">
      <c r="A50" s="171"/>
      <c r="B50" s="174"/>
      <c r="C50" s="177"/>
      <c r="D50" s="169"/>
      <c r="E50" s="172" t="str">
        <f t="shared" si="5"/>
        <v/>
      </c>
      <c r="G50" s="25" t="str">
        <f t="shared" si="4"/>
        <v/>
      </c>
      <c r="R50" s="75"/>
    </row>
    <row r="51" spans="1:18" x14ac:dyDescent="0.25">
      <c r="A51" s="171"/>
      <c r="B51" s="174"/>
      <c r="C51" s="177"/>
      <c r="D51" s="169"/>
      <c r="E51" s="172" t="str">
        <f t="shared" si="5"/>
        <v/>
      </c>
      <c r="G51" s="25" t="str">
        <f t="shared" si="1"/>
        <v/>
      </c>
      <c r="R51" s="75"/>
    </row>
    <row r="52" spans="1:18" x14ac:dyDescent="0.25">
      <c r="A52" s="171"/>
      <c r="B52" s="174"/>
      <c r="C52" s="177"/>
      <c r="D52" s="169"/>
      <c r="E52" s="172" t="str">
        <f t="shared" si="5"/>
        <v/>
      </c>
      <c r="G52" s="25" t="str">
        <f t="shared" si="1"/>
        <v/>
      </c>
      <c r="R52" s="75"/>
    </row>
    <row r="53" spans="1:18" x14ac:dyDescent="0.25">
      <c r="A53" s="171"/>
      <c r="B53" s="174"/>
      <c r="C53" s="177"/>
      <c r="D53" s="169"/>
      <c r="E53" s="172" t="str">
        <f t="shared" si="5"/>
        <v/>
      </c>
      <c r="G53" s="25" t="str">
        <f t="shared" si="1"/>
        <v/>
      </c>
      <c r="R53" s="75"/>
    </row>
    <row r="54" spans="1:18" x14ac:dyDescent="0.25">
      <c r="A54" s="171"/>
      <c r="B54" s="174"/>
      <c r="C54" s="177"/>
      <c r="D54" s="169"/>
      <c r="E54" s="172" t="str">
        <f t="shared" si="5"/>
        <v/>
      </c>
      <c r="G54" s="25" t="str">
        <f t="shared" si="1"/>
        <v/>
      </c>
      <c r="R54" s="75"/>
    </row>
    <row r="55" spans="1:18" x14ac:dyDescent="0.25">
      <c r="A55" s="171"/>
      <c r="B55" s="174"/>
      <c r="C55" s="177"/>
      <c r="D55" s="169"/>
      <c r="E55" s="172" t="str">
        <f t="shared" si="5"/>
        <v/>
      </c>
      <c r="G55" s="25" t="str">
        <f t="shared" si="1"/>
        <v/>
      </c>
      <c r="R55" s="75"/>
    </row>
    <row r="56" spans="1:18" x14ac:dyDescent="0.25">
      <c r="A56" s="171"/>
      <c r="B56" s="174"/>
      <c r="C56" s="177"/>
      <c r="D56" s="169"/>
      <c r="E56" s="172" t="str">
        <f t="shared" si="5"/>
        <v/>
      </c>
      <c r="G56" s="25" t="str">
        <f t="shared" ref="G56:G58" si="6">IF(F56="nein",C56,"")</f>
        <v/>
      </c>
      <c r="R56" s="75"/>
    </row>
    <row r="57" spans="1:18" x14ac:dyDescent="0.25">
      <c r="A57" s="171"/>
      <c r="B57" s="174"/>
      <c r="C57" s="177"/>
      <c r="D57" s="169"/>
      <c r="E57" s="172" t="str">
        <f t="shared" si="5"/>
        <v/>
      </c>
      <c r="G57" s="25" t="str">
        <f t="shared" si="6"/>
        <v/>
      </c>
      <c r="R57" s="75"/>
    </row>
    <row r="58" spans="1:18" x14ac:dyDescent="0.25">
      <c r="A58" s="171"/>
      <c r="B58" s="174"/>
      <c r="C58" s="177"/>
      <c r="D58" s="169"/>
      <c r="E58" s="172" t="str">
        <f t="shared" si="5"/>
        <v/>
      </c>
      <c r="G58" s="25" t="str">
        <f t="shared" si="6"/>
        <v/>
      </c>
      <c r="R58" s="75"/>
    </row>
    <row r="59" spans="1:18" x14ac:dyDescent="0.25">
      <c r="A59" s="171"/>
      <c r="B59" s="174"/>
      <c r="C59" s="177"/>
      <c r="D59" s="169"/>
      <c r="E59" s="172" t="str">
        <f t="shared" si="5"/>
        <v/>
      </c>
      <c r="G59" s="25" t="str">
        <f t="shared" si="1"/>
        <v/>
      </c>
      <c r="R59" s="75"/>
    </row>
    <row r="60" spans="1:18" x14ac:dyDescent="0.25">
      <c r="A60" s="171"/>
      <c r="B60" s="174"/>
      <c r="C60" s="177"/>
      <c r="D60" s="169"/>
      <c r="E60" s="172" t="str">
        <f t="shared" si="5"/>
        <v/>
      </c>
      <c r="G60" s="25" t="str">
        <f t="shared" si="1"/>
        <v/>
      </c>
      <c r="R60" s="75"/>
    </row>
    <row r="61" spans="1:18" x14ac:dyDescent="0.25">
      <c r="A61" s="171"/>
      <c r="B61" s="174"/>
      <c r="C61" s="177"/>
      <c r="D61" s="169"/>
      <c r="E61" s="172" t="str">
        <f t="shared" si="5"/>
        <v/>
      </c>
      <c r="G61" s="25" t="str">
        <f t="shared" si="1"/>
        <v/>
      </c>
      <c r="R61" s="75"/>
    </row>
    <row r="62" spans="1:18" x14ac:dyDescent="0.25">
      <c r="A62" s="171"/>
      <c r="B62" s="174"/>
      <c r="C62" s="177"/>
      <c r="D62" s="169"/>
      <c r="E62" s="172" t="str">
        <f t="shared" si="5"/>
        <v/>
      </c>
      <c r="G62" s="25" t="str">
        <f t="shared" ref="G62:G64" si="7">IF(F62="nein",C62,"")</f>
        <v/>
      </c>
      <c r="R62" s="75"/>
    </row>
    <row r="63" spans="1:18" x14ac:dyDescent="0.25">
      <c r="A63" s="171"/>
      <c r="B63" s="174"/>
      <c r="C63" s="177"/>
      <c r="D63" s="169"/>
      <c r="E63" s="172" t="str">
        <f t="shared" si="5"/>
        <v/>
      </c>
      <c r="G63" s="25" t="str">
        <f t="shared" si="7"/>
        <v/>
      </c>
      <c r="R63" s="75"/>
    </row>
    <row r="64" spans="1:18" x14ac:dyDescent="0.25">
      <c r="A64" s="171"/>
      <c r="B64" s="174"/>
      <c r="C64" s="177"/>
      <c r="D64" s="169"/>
      <c r="E64" s="172" t="str">
        <f t="shared" si="5"/>
        <v/>
      </c>
      <c r="G64" s="25" t="str">
        <f t="shared" si="7"/>
        <v/>
      </c>
      <c r="R64" s="75"/>
    </row>
    <row r="65" spans="1:18" x14ac:dyDescent="0.25">
      <c r="A65" s="171"/>
      <c r="B65" s="174"/>
      <c r="C65" s="177"/>
      <c r="D65" s="169"/>
      <c r="E65" s="172" t="str">
        <f t="shared" si="5"/>
        <v/>
      </c>
      <c r="G65" s="25" t="str">
        <f t="shared" si="1"/>
        <v/>
      </c>
      <c r="R65" s="75"/>
    </row>
    <row r="66" spans="1:18" x14ac:dyDescent="0.25">
      <c r="A66" s="171"/>
      <c r="B66" s="174"/>
      <c r="C66" s="177"/>
      <c r="D66" s="169"/>
      <c r="E66" s="172" t="str">
        <f t="shared" si="5"/>
        <v/>
      </c>
      <c r="G66" s="25" t="str">
        <f t="shared" si="1"/>
        <v/>
      </c>
      <c r="R66" s="75"/>
    </row>
    <row r="67" spans="1:18" x14ac:dyDescent="0.25">
      <c r="A67" s="171"/>
      <c r="B67" s="174"/>
      <c r="C67" s="177"/>
      <c r="D67" s="169"/>
      <c r="E67" s="172" t="str">
        <f t="shared" si="5"/>
        <v/>
      </c>
      <c r="G67" s="25" t="str">
        <f t="shared" si="1"/>
        <v/>
      </c>
      <c r="R67" s="75"/>
    </row>
    <row r="68" spans="1:18" ht="15.75" thickBot="1" x14ac:dyDescent="0.3">
      <c r="A68" s="171"/>
      <c r="B68" s="180"/>
      <c r="C68" s="181"/>
      <c r="D68" s="173"/>
      <c r="E68" s="172" t="str">
        <f t="shared" si="5"/>
        <v/>
      </c>
      <c r="G68" s="25" t="str">
        <f t="shared" si="1"/>
        <v/>
      </c>
      <c r="R68" s="76"/>
    </row>
    <row r="69" spans="1:18" ht="15.75" thickBot="1" x14ac:dyDescent="0.3">
      <c r="A69" s="182"/>
      <c r="B69" s="183" t="s">
        <v>165</v>
      </c>
      <c r="C69" s="184">
        <f>SUM(C7:C68)</f>
        <v>0</v>
      </c>
      <c r="D69" s="9"/>
    </row>
    <row r="70" spans="1:18" x14ac:dyDescent="0.25">
      <c r="A70" s="17"/>
      <c r="B70" s="17"/>
      <c r="C70" s="18"/>
    </row>
  </sheetData>
  <sheetProtection algorithmName="SHA-512" hashValue="O2NpdRlW88p5qr00gCJD+gcrYzpkCMkBa+j71A3qncnMn55Wot64RgVonFCm0fMSXm/HL+ci+Jh9B4eES3GShA==" saltValue="Yb2r15R6KN1B5tniDPoYqQ==" spinCount="100000" sheet="1" objects="1" scenarios="1"/>
  <phoneticPr fontId="13" type="noConversion"/>
  <conditionalFormatting sqref="A4">
    <cfRule type="expression" dxfId="28" priority="2">
      <formula>$A$4="Vereinbarungsnummer noch nicht eingetragen (siehe Deckblatt)"</formula>
    </cfRule>
  </conditionalFormatting>
  <dataValidations count="1">
    <dataValidation type="list" allowBlank="1" showInputMessage="1" showErrorMessage="1" sqref="A7:A68" xr:uid="{D3A44A14-37C4-4303-A791-69717EBFA1B6}">
      <formula1>$L$7:$L$17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r:id="rId1"/>
  <headerFooter>
    <oddHeader>&amp;R&amp;G</oddHead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A2EA06-D202-4872-907C-1680267A3414}">
            <xm:f>Deckblatt!C7=0</xm:f>
            <x14:dxf>
              <font>
                <color rgb="FFFF0000"/>
              </font>
            </x14:dxf>
          </x14:cfRule>
          <xm:sqref>A4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B3D9-7D04-47C5-A0A7-17C3F4FECA00}">
  <sheetPr codeName="Tabelle7">
    <tabColor theme="2"/>
  </sheetPr>
  <dimension ref="B1:U51"/>
  <sheetViews>
    <sheetView topLeftCell="A7" zoomScaleNormal="100" zoomScaleSheetLayoutView="145" workbookViewId="0">
      <selection activeCell="B9" sqref="B9"/>
    </sheetView>
  </sheetViews>
  <sheetFormatPr baseColWidth="10" defaultRowHeight="15" x14ac:dyDescent="0.25"/>
  <cols>
    <col min="1" max="1" width="7.5703125" customWidth="1"/>
    <col min="2" max="2" width="31.5703125" customWidth="1"/>
    <col min="3" max="3" width="17.85546875" customWidth="1"/>
    <col min="4" max="4" width="10.85546875" customWidth="1"/>
    <col min="5" max="5" width="0.85546875" customWidth="1"/>
    <col min="6" max="6" width="21" customWidth="1"/>
    <col min="7" max="7" width="8.28515625" customWidth="1"/>
  </cols>
  <sheetData>
    <row r="1" spans="2:21" x14ac:dyDescent="0.25">
      <c r="B1" s="54"/>
      <c r="C1" s="54"/>
      <c r="D1" s="54"/>
      <c r="E1" s="54"/>
      <c r="F1" s="54"/>
      <c r="U1" t="s">
        <v>117</v>
      </c>
    </row>
    <row r="2" spans="2:21" x14ac:dyDescent="0.25">
      <c r="B2" s="54"/>
      <c r="C2" s="54"/>
      <c r="D2" s="54"/>
      <c r="E2" s="54"/>
      <c r="F2" s="54"/>
    </row>
    <row r="3" spans="2:21" x14ac:dyDescent="0.25">
      <c r="B3" s="54"/>
      <c r="C3" s="54"/>
      <c r="D3" s="54"/>
      <c r="E3" s="54"/>
      <c r="F3" s="54"/>
    </row>
    <row r="4" spans="2:21" x14ac:dyDescent="0.25">
      <c r="B4" s="54"/>
      <c r="C4" s="54"/>
      <c r="D4" s="54"/>
      <c r="E4" s="54"/>
      <c r="F4" s="54"/>
    </row>
    <row r="5" spans="2:21" x14ac:dyDescent="0.25">
      <c r="B5" s="54"/>
      <c r="C5" s="54"/>
      <c r="D5" s="54"/>
      <c r="E5" s="54"/>
      <c r="F5" s="54"/>
    </row>
    <row r="6" spans="2:21" x14ac:dyDescent="0.25">
      <c r="B6" s="54"/>
      <c r="C6" s="54"/>
      <c r="D6" s="54"/>
      <c r="E6" s="54"/>
      <c r="F6" s="54"/>
    </row>
    <row r="7" spans="2:21" x14ac:dyDescent="0.25">
      <c r="B7" s="51" t="s">
        <v>155</v>
      </c>
      <c r="C7" s="52"/>
      <c r="D7" s="53" t="s">
        <v>143</v>
      </c>
      <c r="E7" s="53"/>
      <c r="F7" s="62" t="s">
        <v>122</v>
      </c>
    </row>
    <row r="8" spans="2:21" x14ac:dyDescent="0.25">
      <c r="B8" s="54"/>
      <c r="C8" s="54"/>
      <c r="D8" s="53" t="s">
        <v>144</v>
      </c>
      <c r="E8" s="53"/>
      <c r="F8" s="62" t="s">
        <v>150</v>
      </c>
    </row>
    <row r="9" spans="2:21" x14ac:dyDescent="0.25">
      <c r="B9" s="128">
        <f>Deckblatt!C15</f>
        <v>0</v>
      </c>
      <c r="C9" s="55"/>
      <c r="D9" s="53" t="s">
        <v>145</v>
      </c>
      <c r="E9" s="53"/>
      <c r="F9" s="64" t="s">
        <v>160</v>
      </c>
    </row>
    <row r="10" spans="2:21" x14ac:dyDescent="0.25">
      <c r="B10" s="77">
        <f>Deckblatt!C20</f>
        <v>0</v>
      </c>
      <c r="C10" s="54"/>
      <c r="F10" s="62" t="s">
        <v>161</v>
      </c>
    </row>
    <row r="11" spans="2:21" x14ac:dyDescent="0.25">
      <c r="B11" s="77">
        <f>Deckblatt!C16</f>
        <v>0</v>
      </c>
      <c r="C11" s="54"/>
      <c r="D11" s="53" t="s">
        <v>146</v>
      </c>
      <c r="E11" s="53"/>
      <c r="F11" s="64" t="s">
        <v>147</v>
      </c>
    </row>
    <row r="12" spans="2:21" x14ac:dyDescent="0.25">
      <c r="B12" s="77">
        <f>Deckblatt!C17</f>
        <v>0</v>
      </c>
      <c r="C12" s="54"/>
      <c r="D12" s="53"/>
      <c r="E12" s="53"/>
      <c r="F12" s="62"/>
    </row>
    <row r="13" spans="2:21" x14ac:dyDescent="0.25">
      <c r="B13" s="54"/>
      <c r="C13" s="54"/>
      <c r="D13" s="53" t="s">
        <v>46</v>
      </c>
      <c r="E13" s="53"/>
      <c r="F13" s="62" t="s">
        <v>148</v>
      </c>
    </row>
    <row r="14" spans="2:21" x14ac:dyDescent="0.25">
      <c r="B14" s="54"/>
      <c r="C14" s="54"/>
      <c r="D14" s="53" t="s">
        <v>45</v>
      </c>
      <c r="E14" s="53"/>
      <c r="F14" s="63">
        <f ca="1">TODAY()</f>
        <v>46238</v>
      </c>
    </row>
    <row r="15" spans="2:21" x14ac:dyDescent="0.25">
      <c r="B15" s="54"/>
      <c r="C15" s="54"/>
      <c r="D15" s="53"/>
      <c r="E15" s="53"/>
      <c r="F15" s="63"/>
    </row>
    <row r="16" spans="2:21" x14ac:dyDescent="0.25">
      <c r="B16" s="54"/>
      <c r="C16" s="54"/>
      <c r="D16" s="54"/>
      <c r="E16" s="54"/>
      <c r="F16" s="54"/>
    </row>
    <row r="17" spans="2:6" x14ac:dyDescent="0.25">
      <c r="B17" s="54"/>
      <c r="C17" s="54"/>
      <c r="D17" s="54"/>
      <c r="E17" s="54"/>
      <c r="F17" s="54"/>
    </row>
    <row r="18" spans="2:6" x14ac:dyDescent="0.25">
      <c r="B18" s="56" t="s">
        <v>158</v>
      </c>
      <c r="C18" s="56"/>
      <c r="D18" s="54"/>
      <c r="E18" s="54"/>
      <c r="F18" s="54"/>
    </row>
    <row r="19" spans="2:6" x14ac:dyDescent="0.25">
      <c r="B19" s="56"/>
      <c r="C19" s="56"/>
      <c r="D19" s="54"/>
      <c r="E19" s="54"/>
      <c r="F19" s="54"/>
    </row>
    <row r="20" spans="2:6" x14ac:dyDescent="0.25">
      <c r="B20" s="77" t="s">
        <v>194</v>
      </c>
      <c r="C20" s="248">
        <f>Deckblatt!C7</f>
        <v>0</v>
      </c>
      <c r="D20" s="248"/>
      <c r="E20" s="54"/>
      <c r="F20" s="54"/>
    </row>
    <row r="21" spans="2:6" x14ac:dyDescent="0.25">
      <c r="B21" s="77" t="s">
        <v>124</v>
      </c>
      <c r="C21" s="247" t="str">
        <f>TEXT(Deckblatt!C8,"TT.MM.JJJJ")&amp; " bis " &amp; TEXT(Deckblatt!C9,"TT.MM.JJJJ")</f>
        <v>00.01.1900 bis 00.01.1900</v>
      </c>
      <c r="D21" s="247"/>
      <c r="E21" s="54"/>
      <c r="F21" s="54"/>
    </row>
    <row r="22" spans="2:6" x14ac:dyDescent="0.25">
      <c r="B22" s="54"/>
      <c r="C22" s="65"/>
      <c r="D22" s="54"/>
      <c r="E22" s="54"/>
      <c r="F22" s="54"/>
    </row>
    <row r="23" spans="2:6" x14ac:dyDescent="0.25">
      <c r="B23" s="54"/>
      <c r="C23" s="54"/>
      <c r="D23" s="54"/>
      <c r="E23" s="54"/>
      <c r="F23" s="54"/>
    </row>
    <row r="24" spans="2:6" x14ac:dyDescent="0.25">
      <c r="B24" s="57" t="s">
        <v>156</v>
      </c>
      <c r="C24" s="57"/>
      <c r="D24" s="54"/>
      <c r="E24" s="54"/>
      <c r="F24" s="54"/>
    </row>
    <row r="25" spans="2:6" x14ac:dyDescent="0.25">
      <c r="B25" s="57"/>
      <c r="C25" s="57"/>
      <c r="D25" s="54"/>
      <c r="E25" s="54"/>
      <c r="F25" s="54"/>
    </row>
    <row r="26" spans="2:6" x14ac:dyDescent="0.25">
      <c r="B26" s="57" t="s">
        <v>149</v>
      </c>
      <c r="C26" s="57"/>
      <c r="D26" s="54"/>
      <c r="E26" s="54"/>
      <c r="F26" s="54"/>
    </row>
    <row r="27" spans="2:6" x14ac:dyDescent="0.25">
      <c r="B27" s="57"/>
      <c r="C27" s="57"/>
      <c r="D27" s="54"/>
      <c r="E27" s="54"/>
      <c r="F27" s="54"/>
    </row>
    <row r="28" spans="2:6" x14ac:dyDescent="0.25">
      <c r="B28" s="77" t="s">
        <v>118</v>
      </c>
      <c r="C28" s="58">
        <v>40000</v>
      </c>
      <c r="D28" s="54"/>
      <c r="E28" s="54"/>
      <c r="F28" s="54"/>
    </row>
    <row r="29" spans="2:6" x14ac:dyDescent="0.25">
      <c r="B29" s="77" t="s">
        <v>119</v>
      </c>
      <c r="C29" s="58">
        <f>Personalkosten!M5</f>
        <v>0</v>
      </c>
      <c r="D29" s="54"/>
      <c r="E29" s="54"/>
      <c r="F29" s="54"/>
    </row>
    <row r="30" spans="2:6" ht="15.75" thickBot="1" x14ac:dyDescent="0.3">
      <c r="B30" s="77" t="s">
        <v>120</v>
      </c>
      <c r="C30" s="58">
        <f>'Sachbericht - Sachkosten'!C69</f>
        <v>0</v>
      </c>
      <c r="D30" s="54"/>
      <c r="E30" s="54"/>
      <c r="F30" s="54"/>
    </row>
    <row r="31" spans="2:6" x14ac:dyDescent="0.25">
      <c r="B31" s="185" t="s">
        <v>125</v>
      </c>
      <c r="C31" s="186">
        <f>40000-(Deckblatt!C27)</f>
        <v>40000</v>
      </c>
      <c r="D31" s="54"/>
      <c r="E31" s="54"/>
      <c r="F31" s="54"/>
    </row>
    <row r="32" spans="2:6" x14ac:dyDescent="0.25">
      <c r="B32" s="59"/>
      <c r="C32" s="60"/>
      <c r="D32" s="54"/>
      <c r="E32" s="54"/>
      <c r="F32" s="54"/>
    </row>
    <row r="33" spans="2:6" x14ac:dyDescent="0.25">
      <c r="B33" s="57" t="s">
        <v>159</v>
      </c>
      <c r="C33" s="57"/>
      <c r="D33" s="54"/>
      <c r="E33" s="54"/>
      <c r="F33" s="54"/>
    </row>
    <row r="34" spans="2:6" x14ac:dyDescent="0.25">
      <c r="B34" s="60"/>
      <c r="C34" s="57"/>
      <c r="D34" s="54"/>
      <c r="E34" s="54"/>
      <c r="F34" s="54"/>
    </row>
    <row r="35" spans="2:6" x14ac:dyDescent="0.25">
      <c r="B35" s="57" t="s">
        <v>185</v>
      </c>
      <c r="C35" s="57"/>
      <c r="D35" s="54"/>
      <c r="E35" s="54"/>
      <c r="F35" s="54"/>
    </row>
    <row r="36" spans="2:6" x14ac:dyDescent="0.25">
      <c r="B36" s="57" t="s">
        <v>186</v>
      </c>
      <c r="C36" s="57"/>
      <c r="D36" s="54"/>
      <c r="E36" s="54"/>
      <c r="F36" s="54"/>
    </row>
    <row r="37" spans="2:6" x14ac:dyDescent="0.25">
      <c r="B37" s="57" t="s">
        <v>187</v>
      </c>
      <c r="C37" s="57"/>
      <c r="D37" s="54"/>
      <c r="E37" s="54"/>
      <c r="F37" s="54"/>
    </row>
    <row r="38" spans="2:6" x14ac:dyDescent="0.25">
      <c r="B38" s="57" t="str">
        <f>"Verwendungszweck: " &amp; Deckblatt!C7</f>
        <v xml:space="preserve">Verwendungszweck: </v>
      </c>
      <c r="C38" s="57"/>
      <c r="D38" s="54"/>
      <c r="E38" s="54"/>
      <c r="F38" s="54"/>
    </row>
    <row r="39" spans="2:6" ht="15" customHeight="1" x14ac:dyDescent="0.25">
      <c r="B39" s="246"/>
      <c r="C39" s="246"/>
      <c r="D39" s="246"/>
      <c r="E39" s="246"/>
      <c r="F39" s="246"/>
    </row>
    <row r="40" spans="2:6" x14ac:dyDescent="0.25">
      <c r="B40" s="57"/>
      <c r="C40" s="57"/>
      <c r="D40" s="54"/>
      <c r="E40" s="54"/>
      <c r="F40" s="54"/>
    </row>
    <row r="41" spans="2:6" x14ac:dyDescent="0.25">
      <c r="B41" s="57" t="s">
        <v>121</v>
      </c>
      <c r="C41" s="57"/>
      <c r="D41" s="54"/>
      <c r="E41" s="54"/>
      <c r="F41" s="54"/>
    </row>
    <row r="42" spans="2:6" x14ac:dyDescent="0.25">
      <c r="B42" s="57"/>
      <c r="C42" s="57"/>
      <c r="D42" s="54"/>
      <c r="E42" s="54"/>
      <c r="F42" s="54"/>
    </row>
    <row r="43" spans="2:6" x14ac:dyDescent="0.25">
      <c r="B43" s="57" t="s">
        <v>122</v>
      </c>
      <c r="C43" s="57"/>
      <c r="D43" s="54"/>
      <c r="E43" s="54"/>
      <c r="F43" s="54"/>
    </row>
    <row r="44" spans="2:6" x14ac:dyDescent="0.25">
      <c r="B44" s="57" t="s">
        <v>123</v>
      </c>
      <c r="C44" s="57"/>
      <c r="D44" s="54"/>
      <c r="E44" s="54"/>
      <c r="F44" s="54"/>
    </row>
    <row r="45" spans="2:6" x14ac:dyDescent="0.25">
      <c r="B45" s="57"/>
      <c r="C45" s="57"/>
      <c r="D45" s="54"/>
      <c r="E45" s="54"/>
      <c r="F45" s="54"/>
    </row>
    <row r="46" spans="2:6" x14ac:dyDescent="0.25">
      <c r="B46" s="54"/>
      <c r="C46" s="54"/>
      <c r="D46" s="54"/>
      <c r="E46" s="54"/>
      <c r="F46" s="54"/>
    </row>
    <row r="47" spans="2:6" x14ac:dyDescent="0.25">
      <c r="B47" s="54"/>
      <c r="C47" s="54"/>
      <c r="D47" s="54"/>
      <c r="E47" s="54"/>
      <c r="F47" s="54"/>
    </row>
    <row r="48" spans="2:6" ht="12" customHeight="1" x14ac:dyDescent="0.25">
      <c r="B48" s="61" t="s">
        <v>162</v>
      </c>
      <c r="C48" s="54"/>
      <c r="D48" s="54"/>
      <c r="E48" s="54"/>
      <c r="F48" s="54"/>
    </row>
    <row r="49" spans="2:6" ht="12" customHeight="1" x14ac:dyDescent="0.25">
      <c r="B49" s="61" t="s">
        <v>163</v>
      </c>
      <c r="C49" s="54"/>
      <c r="D49" s="54"/>
      <c r="E49" s="54"/>
      <c r="F49" s="54"/>
    </row>
    <row r="50" spans="2:6" ht="12" customHeight="1" x14ac:dyDescent="0.25">
      <c r="B50" s="66" t="s">
        <v>151</v>
      </c>
      <c r="C50" s="56"/>
      <c r="D50" s="56"/>
      <c r="E50" s="56"/>
      <c r="F50" s="56"/>
    </row>
    <row r="51" spans="2:6" ht="12" customHeight="1" x14ac:dyDescent="0.25">
      <c r="B51" s="61" t="s">
        <v>164</v>
      </c>
      <c r="C51" s="54"/>
      <c r="D51" s="54"/>
      <c r="E51" s="54"/>
      <c r="F51" s="54"/>
    </row>
  </sheetData>
  <sheetProtection algorithmName="SHA-512" hashValue="+jY3L9Q9eEPk4A0KuAile7TjBpQoazgDBMaxr1ZvzozBPDjpliAMVExyuTSD9j9K1JESZJHQd/Sf7ll/PinDhw==" saltValue="YPWwwZN99k2kLOf87DlLXQ==" spinCount="100000" sheet="1" objects="1" scenarios="1" selectLockedCells="1"/>
  <mergeCells count="3">
    <mergeCell ref="B39:F39"/>
    <mergeCell ref="C21:D21"/>
    <mergeCell ref="C20:D20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ldungstr_x00e4_ger xmlns="562de8f3-cdfd-4eb7-934d-fe680fd5c0f6" xsi:nil="true"/>
    <TaxCatchAll xmlns="8fd1618b-d5ba-4c12-869e-cd0338c5d02b" xsi:nil="true"/>
    <lcf76f155ced4ddcb4097134ff3c332f xmlns="562de8f3-cdfd-4eb7-934d-fe680fd5c0f6">
      <Terms xmlns="http://schemas.microsoft.com/office/infopath/2007/PartnerControls"/>
    </lcf76f155ced4ddcb4097134ff3c332f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Y D A A B Q S w M E F A A C A A g A j F o l W 9 i X p m e m A A A A 9 w A A A B I A H A B D b 2 5 m a W c v U G F j a 2 F n Z S 5 4 b W w g o h g A K K A U A A A A A A A A A A A A A A A A A A A A A A A A A A A A h Y 9 N D o I w G E S v Q r q n f 2 o 0 5 K M s 1 J 0 k J i b G b V M q N E I x U C x 3 c + G R v I I Y R d 2 5 n D d v M X O / 3 i D p q z K 4 6 K Y 1 t Y 0 R w x Q F 2 q o 6 M z a P U e e O 4 Q I l A r Z S n W S u g 0 G 2 b d S 3 W Y w K 5 8 4 R I d 5 7 7 C e 4 b n L C K W X k k G 5 2 q t C V R B / Z / J d D Y 1 s n r d J I w P 4 1 R n D M p j P M K J 9 j C m S k k B r 7 N f g w + N n + Q F h 2 p e s a L T I d r t Z A x g j k f U I 8 A F B L A w Q U A A I A C A C M W i V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F o l W y i K R 7 g O A A A A E Q A A A B M A H A B G b 3 J t d W x h c y 9 T Z W N 0 a W 9 u M S 5 t I K I Y A C i g F A A A A A A A A A A A A A A A A A A A A A A A A A A A A C t O T S 7 J z M 9 T C I b Q h t Y A U E s B A i 0 A F A A C A A g A j F o l W 9 i X p m e m A A A A 9 w A A A B I A A A A A A A A A A A A A A A A A A A A A A E N v b m Z p Z y 9 Q Y W N r Y W d l L n h t b F B L A Q I t A B Q A A g A I A I x a J V s P y u m r p A A A A O k A A A A T A A A A A A A A A A A A A A A A A P I A A A B b Q 2 9 u d G V u d F 9 U e X B l c 1 0 u e G 1 s U E s B A i 0 A F A A C A A g A j F o l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J g H J x J R B P t J s q 9 Y f Y j y N 3 o A A A A A A g A A A A A A E G Y A A A A B A A A g A A A A O 5 U k r l i Q U R q X K x S o 9 P z h Z v P K W G e 4 W m / L D y w S x z S 9 v 4 U A A A A A D o A A A A A C A A A g A A A A h n v s 6 5 H G 5 e r q C i a E D k u Q 5 o 6 h g F i a 6 f 2 A 0 3 m Y o q l I F k 1 Q A A A A U A I g V x d q u S v E e Y c x v l / Y Q e X G A X P W g q L 2 J 0 f r K o F 5 d 4 M W f C N 8 o O R + r t z j U B j E b 5 y P e Z D i H d g t L C b t 5 h p C u k K q Y Y 7 1 8 + D X m a Z Q g x o n r + K J D 5 J A A A A A v 3 K / p k 4 K b A F n S T 1 D 7 U M L g / y x b o Y d D o D x 2 Z R 7 u T t r 9 R n / t n R j h X y 1 c c P s u Y S i m r y f x O 6 C t s k / 8 d N K Y R u S H P 9 w K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0EE14C5F09FD4DA088E18CF44B956B" ma:contentTypeVersion="13" ma:contentTypeDescription="Ein neues Dokument erstellen." ma:contentTypeScope="" ma:versionID="6040c0557869dc33a5a5c35383c6418e">
  <xsd:schema xmlns:xsd="http://www.w3.org/2001/XMLSchema" xmlns:xs="http://www.w3.org/2001/XMLSchema" xmlns:p="http://schemas.microsoft.com/office/2006/metadata/properties" xmlns:ns2="562de8f3-cdfd-4eb7-934d-fe680fd5c0f6" xmlns:ns3="8fd1618b-d5ba-4c12-869e-cd0338c5d02b" targetNamespace="http://schemas.microsoft.com/office/2006/metadata/properties" ma:root="true" ma:fieldsID="a17cfc51b353dfd219f770b96acc3c28" ns2:_="" ns3:_="">
    <xsd:import namespace="562de8f3-cdfd-4eb7-934d-fe680fd5c0f6"/>
    <xsd:import namespace="8fd1618b-d5ba-4c12-869e-cd0338c5d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Bildungstr_x00e4_ge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de8f3-cdfd-4eb7-934d-fe680fd5c0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80d24b1-459e-46a0-9a47-d258ea28e7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Bildungstr_x00e4_ger" ma:index="19" nillable="true" ma:displayName="Bildungsträger" ma:format="Dropdown" ma:internalName="Bildungstr_x00e4_ger">
      <xsd:simpleType>
        <xsd:restriction base="dms:Text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d1618b-d5ba-4c12-869e-cd0338c5d0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89d039d-f297-4ca0-9b20-f6bb2e8681a7}" ma:internalName="TaxCatchAll" ma:showField="CatchAllData" ma:web="8fd1618b-d5ba-4c12-869e-cd0338c5d0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0048F-3538-44F3-AEC5-E7C0B6E41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7CC69-9FF3-4B02-8169-66CDBE792476}">
  <ds:schemaRefs>
    <ds:schemaRef ds:uri="http://schemas.microsoft.com/office/2006/documentManagement/types"/>
    <ds:schemaRef ds:uri="8fd1618b-d5ba-4c12-869e-cd0338c5d02b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562de8f3-cdfd-4eb7-934d-fe680fd5c0f6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3C4AAFB-7058-40AB-8128-851AE9678D7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34B09D1-9EEC-4EE5-A3B8-89E22085A2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2de8f3-cdfd-4eb7-934d-fe680fd5c0f6"/>
    <ds:schemaRef ds:uri="8fd1618b-d5ba-4c12-869e-cd0338c5d0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10</vt:i4>
      </vt:variant>
    </vt:vector>
  </HeadingPairs>
  <TitlesOfParts>
    <vt:vector size="17" baseType="lpstr">
      <vt:lpstr>Hinweise</vt:lpstr>
      <vt:lpstr>Deckblatt</vt:lpstr>
      <vt:lpstr>Personalkosten</vt:lpstr>
      <vt:lpstr>Sachbericht - Personalkosten</vt:lpstr>
      <vt:lpstr>Sachkosten</vt:lpstr>
      <vt:lpstr>Sachbericht - Sachkosten</vt:lpstr>
      <vt:lpstr>Rechnung LV</vt:lpstr>
      <vt:lpstr>'Rechnung LV'!_Hlk179202861</vt:lpstr>
      <vt:lpstr>Deckblatt!Druckbereich</vt:lpstr>
      <vt:lpstr>Personalkosten!Druckbereich</vt:lpstr>
      <vt:lpstr>'Rechnung LV'!Druckbereich</vt:lpstr>
      <vt:lpstr>'Sachbericht - Personalkosten'!Druckbereich</vt:lpstr>
      <vt:lpstr>'Sachbericht - Sachkosten'!Druckbereich</vt:lpstr>
      <vt:lpstr>Sachkosten!Druckbereich</vt:lpstr>
      <vt:lpstr>Deckblatt!Drucktitel</vt:lpstr>
      <vt:lpstr>Personalkosten!Drucktitel</vt:lpstr>
      <vt:lpstr>'Sachbericht - Sachkosten'!Drucktitel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Mooser</dc:creator>
  <cp:lastModifiedBy>Luisa Mooser</cp:lastModifiedBy>
  <cp:lastPrinted>2026-06-15T12:12:47Z</cp:lastPrinted>
  <dcterms:created xsi:type="dcterms:W3CDTF">2024-01-31T12:29:52Z</dcterms:created>
  <dcterms:modified xsi:type="dcterms:W3CDTF">2026-08-04T09:58:17Z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0x010100DF0EE14C5F09FD4DA088E18CF44B956B</vt:lpwstr>
  </property>
  <property fmtid="{D5CDD505-2E9C-101B-9397-08002B2CF9AE}" pid="3" name="MediaServiceImageTags">
    <vt:lpwstr/>
  </property>
</Properties>
</file>